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EMANN\Desktop\Ablage Desktop\"/>
    </mc:Choice>
  </mc:AlternateContent>
  <xr:revisionPtr revIDLastSave="0" documentId="8_{CC68D833-4B63-45A6-9A5C-71B86AA01A10}" xr6:coauthVersionLast="41" xr6:coauthVersionMax="41" xr10:uidLastSave="{00000000-0000-0000-0000-000000000000}"/>
  <bookViews>
    <workbookView xWindow="10920" yWindow="15120" windowWidth="25404" windowHeight="14124" xr2:uid="{C0CA9965-FBAF-4D1F-AF5A-67EFD3EEFD4F}"/>
  </bookViews>
  <sheets>
    <sheet name="Tabelle1" sheetId="1" r:id="rId1"/>
  </sheets>
  <definedNames>
    <definedName name="_xlnm.Print_Area" localSheetId="0">Tabelle1!$A$1:$AC$36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4" i="1" l="1"/>
  <c r="T34" i="1"/>
  <c r="R34" i="1"/>
  <c r="O34" i="1"/>
  <c r="I34" i="1"/>
  <c r="G34" i="1"/>
  <c r="E34" i="1"/>
  <c r="R20" i="1"/>
  <c r="R21" i="1"/>
  <c r="R22" i="1"/>
  <c r="O20" i="1"/>
  <c r="O21" i="1"/>
  <c r="O22" i="1"/>
  <c r="G20" i="1"/>
  <c r="G21" i="1"/>
  <c r="G22" i="1"/>
  <c r="E20" i="1"/>
  <c r="E21" i="1"/>
  <c r="E22" i="1"/>
  <c r="AC34" i="1" l="1"/>
  <c r="AA33" i="1"/>
  <c r="AB33" i="1" s="1"/>
  <c r="AA32" i="1"/>
  <c r="AB32" i="1" s="1"/>
  <c r="AA31" i="1"/>
  <c r="AB31" i="1" s="1"/>
  <c r="AA30" i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B30" i="1"/>
  <c r="AA23" i="1"/>
  <c r="AB23" i="1" s="1"/>
  <c r="AC14" i="1"/>
  <c r="AC13" i="1"/>
  <c r="AC12" i="1"/>
  <c r="AC11" i="1"/>
  <c r="AC10" i="1"/>
  <c r="AC9" i="1"/>
  <c r="AC8" i="1"/>
  <c r="AC7" i="1"/>
  <c r="AC6" i="1"/>
  <c r="AC5" i="1"/>
  <c r="AC15" i="1" s="1"/>
  <c r="Z35" i="1"/>
  <c r="O35" i="1"/>
  <c r="Z16" i="1"/>
  <c r="O16" i="1"/>
  <c r="E10" i="1" l="1"/>
  <c r="G10" i="1"/>
  <c r="I10" i="1"/>
  <c r="K10" i="1"/>
  <c r="M10" i="1"/>
  <c r="O10" i="1"/>
  <c r="R10" i="1"/>
  <c r="T10" i="1"/>
  <c r="V10" i="1"/>
  <c r="X10" i="1"/>
  <c r="Z10" i="1"/>
  <c r="E27" i="1"/>
  <c r="G27" i="1"/>
  <c r="I27" i="1"/>
  <c r="K27" i="1"/>
  <c r="M27" i="1"/>
  <c r="O27" i="1"/>
  <c r="R27" i="1"/>
  <c r="T27" i="1"/>
  <c r="V27" i="1"/>
  <c r="X27" i="1"/>
  <c r="Z14" i="1" l="1"/>
  <c r="Z13" i="1"/>
  <c r="Z12" i="1"/>
  <c r="Z11" i="1"/>
  <c r="Z9" i="1"/>
  <c r="Z8" i="1"/>
  <c r="Z7" i="1"/>
  <c r="Z6" i="1"/>
  <c r="Z5" i="1"/>
  <c r="Z33" i="1"/>
  <c r="Z32" i="1"/>
  <c r="Z31" i="1"/>
  <c r="Z30" i="1"/>
  <c r="Z29" i="1"/>
  <c r="Z28" i="1"/>
  <c r="Z26" i="1"/>
  <c r="Z25" i="1"/>
  <c r="Z24" i="1"/>
  <c r="Z23" i="1"/>
  <c r="Z22" i="1"/>
  <c r="Z21" i="1"/>
  <c r="Z20" i="1"/>
  <c r="X12" i="1"/>
  <c r="X11" i="1"/>
  <c r="X9" i="1"/>
  <c r="X8" i="1"/>
  <c r="X7" i="1"/>
  <c r="X6" i="1"/>
  <c r="X32" i="1"/>
  <c r="X31" i="1"/>
  <c r="X30" i="1"/>
  <c r="X29" i="1"/>
  <c r="X28" i="1"/>
  <c r="X22" i="1"/>
  <c r="X21" i="1"/>
  <c r="X20" i="1"/>
  <c r="V14" i="1"/>
  <c r="V13" i="1"/>
  <c r="V12" i="1"/>
  <c r="V11" i="1"/>
  <c r="V9" i="1"/>
  <c r="V8" i="1"/>
  <c r="V7" i="1"/>
  <c r="V6" i="1"/>
  <c r="V5" i="1"/>
  <c r="V33" i="1"/>
  <c r="V32" i="1"/>
  <c r="V31" i="1"/>
  <c r="V30" i="1"/>
  <c r="V29" i="1"/>
  <c r="V26" i="1"/>
  <c r="V25" i="1"/>
  <c r="V24" i="1"/>
  <c r="V23" i="1"/>
  <c r="V22" i="1"/>
  <c r="V21" i="1"/>
  <c r="V20" i="1"/>
  <c r="T14" i="1"/>
  <c r="T13" i="1"/>
  <c r="T12" i="1"/>
  <c r="T11" i="1"/>
  <c r="T9" i="1"/>
  <c r="T8" i="1"/>
  <c r="T7" i="1"/>
  <c r="T6" i="1"/>
  <c r="T5" i="1"/>
  <c r="T33" i="1"/>
  <c r="T32" i="1"/>
  <c r="T31" i="1"/>
  <c r="T30" i="1"/>
  <c r="T29" i="1"/>
  <c r="T28" i="1"/>
  <c r="T25" i="1"/>
  <c r="T24" i="1"/>
  <c r="T23" i="1"/>
  <c r="T22" i="1"/>
  <c r="T21" i="1"/>
  <c r="T20" i="1"/>
  <c r="R14" i="1"/>
  <c r="R13" i="1"/>
  <c r="R12" i="1"/>
  <c r="R11" i="1"/>
  <c r="R9" i="1"/>
  <c r="R8" i="1"/>
  <c r="R7" i="1"/>
  <c r="R6" i="1"/>
  <c r="R5" i="1"/>
  <c r="R33" i="1"/>
  <c r="R32" i="1"/>
  <c r="R31" i="1"/>
  <c r="R30" i="1"/>
  <c r="R29" i="1"/>
  <c r="R28" i="1"/>
  <c r="R26" i="1"/>
  <c r="R25" i="1"/>
  <c r="R24" i="1"/>
  <c r="O14" i="1"/>
  <c r="O13" i="1"/>
  <c r="O12" i="1"/>
  <c r="O11" i="1"/>
  <c r="O9" i="1"/>
  <c r="O8" i="1"/>
  <c r="O7" i="1"/>
  <c r="O6" i="1"/>
  <c r="O5" i="1"/>
  <c r="O33" i="1"/>
  <c r="O32" i="1"/>
  <c r="O31" i="1"/>
  <c r="O30" i="1"/>
  <c r="O28" i="1"/>
  <c r="O26" i="1"/>
  <c r="O25" i="1"/>
  <c r="O24" i="1"/>
  <c r="O23" i="1"/>
  <c r="M14" i="1"/>
  <c r="M13" i="1"/>
  <c r="M12" i="1"/>
  <c r="M11" i="1"/>
  <c r="M9" i="1"/>
  <c r="M8" i="1"/>
  <c r="M7" i="1"/>
  <c r="M6" i="1"/>
  <c r="M5" i="1"/>
  <c r="M33" i="1"/>
  <c r="M32" i="1"/>
  <c r="M31" i="1"/>
  <c r="M30" i="1"/>
  <c r="M29" i="1"/>
  <c r="M28" i="1"/>
  <c r="M26" i="1"/>
  <c r="M24" i="1"/>
  <c r="M23" i="1"/>
  <c r="M22" i="1"/>
  <c r="M21" i="1"/>
  <c r="M20" i="1"/>
  <c r="K14" i="1"/>
  <c r="K13" i="1"/>
  <c r="K12" i="1"/>
  <c r="K11" i="1"/>
  <c r="K9" i="1"/>
  <c r="K8" i="1"/>
  <c r="K7" i="1"/>
  <c r="K6" i="1"/>
  <c r="K5" i="1"/>
  <c r="K33" i="1"/>
  <c r="K32" i="1"/>
  <c r="K31" i="1"/>
  <c r="K30" i="1"/>
  <c r="K29" i="1"/>
  <c r="K28" i="1"/>
  <c r="K26" i="1"/>
  <c r="K24" i="1"/>
  <c r="K23" i="1"/>
  <c r="K22" i="1"/>
  <c r="K21" i="1"/>
  <c r="K20" i="1"/>
  <c r="E14" i="1"/>
  <c r="E13" i="1"/>
  <c r="E12" i="1"/>
  <c r="E11" i="1"/>
  <c r="E9" i="1"/>
  <c r="E8" i="1"/>
  <c r="E7" i="1"/>
  <c r="E6" i="1"/>
  <c r="E5" i="1"/>
  <c r="G14" i="1"/>
  <c r="G13" i="1"/>
  <c r="G12" i="1"/>
  <c r="G11" i="1"/>
  <c r="G9" i="1"/>
  <c r="G8" i="1"/>
  <c r="G7" i="1"/>
  <c r="G6" i="1"/>
  <c r="G5" i="1"/>
  <c r="I14" i="1"/>
  <c r="I13" i="1"/>
  <c r="I12" i="1"/>
  <c r="I11" i="1"/>
  <c r="I9" i="1"/>
  <c r="I8" i="1"/>
  <c r="I7" i="1"/>
  <c r="I6" i="1"/>
  <c r="I5" i="1"/>
  <c r="I33" i="1"/>
  <c r="I32" i="1"/>
  <c r="I31" i="1"/>
  <c r="I30" i="1"/>
  <c r="I29" i="1"/>
  <c r="I26" i="1"/>
  <c r="I25" i="1"/>
  <c r="I24" i="1"/>
  <c r="I23" i="1"/>
  <c r="I22" i="1"/>
  <c r="I21" i="1"/>
  <c r="I20" i="1"/>
  <c r="G33" i="1"/>
  <c r="G32" i="1"/>
  <c r="G31" i="1"/>
  <c r="G30" i="1"/>
  <c r="G29" i="1"/>
  <c r="G28" i="1"/>
  <c r="G26" i="1"/>
  <c r="G25" i="1"/>
  <c r="G24" i="1"/>
  <c r="R23" i="1"/>
  <c r="T15" i="1" l="1"/>
  <c r="X15" i="1"/>
  <c r="V15" i="1"/>
  <c r="Z15" i="1"/>
  <c r="Z34" i="1"/>
  <c r="R15" i="1"/>
  <c r="O15" i="1"/>
  <c r="G15" i="1"/>
  <c r="M15" i="1"/>
  <c r="I15" i="1"/>
  <c r="K15" i="1"/>
  <c r="E15" i="1"/>
  <c r="X34" i="1"/>
  <c r="O29" i="1"/>
  <c r="M25" i="1"/>
  <c r="M34" i="1" s="1"/>
  <c r="V28" i="1" l="1"/>
  <c r="K25" i="1"/>
  <c r="K34" i="1" s="1"/>
  <c r="I28" i="1"/>
  <c r="T26" i="1" l="1"/>
  <c r="G23" i="1"/>
  <c r="E33" i="1"/>
  <c r="E32" i="1"/>
  <c r="E31" i="1"/>
  <c r="E30" i="1"/>
  <c r="E29" i="1"/>
  <c r="E28" i="1"/>
  <c r="E26" i="1"/>
  <c r="E25" i="1"/>
  <c r="E24" i="1"/>
  <c r="E23" i="1"/>
</calcChain>
</file>

<file path=xl/sharedStrings.xml><?xml version="1.0" encoding="utf-8"?>
<sst xmlns="http://schemas.openxmlformats.org/spreadsheetml/2006/main" count="178" uniqueCount="57">
  <si>
    <t>Stadt</t>
  </si>
  <si>
    <t>Straße</t>
  </si>
  <si>
    <t>Hannover</t>
  </si>
  <si>
    <t>Georgstraße</t>
  </si>
  <si>
    <t>Frankfurt / M.</t>
  </si>
  <si>
    <t>Zeil (Mitte)</t>
  </si>
  <si>
    <t>München</t>
  </si>
  <si>
    <t>Neuhauser Straße</t>
  </si>
  <si>
    <t>Köln</t>
  </si>
  <si>
    <t>Schildergasse (West)</t>
  </si>
  <si>
    <t>Stuttgart</t>
  </si>
  <si>
    <t>Königstraße (Mitte)</t>
  </si>
  <si>
    <t>Karlsruhe</t>
  </si>
  <si>
    <t>Wiesbaden</t>
  </si>
  <si>
    <t>Kirchgasse (Mitte)</t>
  </si>
  <si>
    <t>Saarbrücken</t>
  </si>
  <si>
    <t>Bahnhofstraße</t>
  </si>
  <si>
    <t>Dortmund</t>
  </si>
  <si>
    <t>Westenhellweg (Mitte)</t>
  </si>
  <si>
    <t>Hamburg</t>
  </si>
  <si>
    <t>Spitaler Straße</t>
  </si>
  <si>
    <t>Dresden</t>
  </si>
  <si>
    <t>Prager Straße (Nord)</t>
  </si>
  <si>
    <t>Center</t>
  </si>
  <si>
    <t>Bielefeld</t>
  </si>
  <si>
    <t>Essen</t>
  </si>
  <si>
    <t>PEP</t>
  </si>
  <si>
    <t>Kiel</t>
  </si>
  <si>
    <t>Alstertal-Einkaufszentrum</t>
  </si>
  <si>
    <t>Altmarkt-Galerie</t>
  </si>
  <si>
    <t>Ernst-August-Galerie</t>
  </si>
  <si>
    <t>Europa Passage</t>
  </si>
  <si>
    <t>Ettlinger Tor</t>
  </si>
  <si>
    <t>Loom</t>
  </si>
  <si>
    <t>Limbecker Platz</t>
  </si>
  <si>
    <t>My Zeil</t>
  </si>
  <si>
    <t>Rhein-Center</t>
  </si>
  <si>
    <t>Sophienhof</t>
  </si>
  <si>
    <t>montags</t>
  </si>
  <si>
    <t>samstags</t>
  </si>
  <si>
    <t>Baden-Wü.</t>
  </si>
  <si>
    <t>NRW</t>
  </si>
  <si>
    <t>Berlin</t>
  </si>
  <si>
    <t>2 Center</t>
  </si>
  <si>
    <t>6 Center</t>
  </si>
  <si>
    <t>Veränderung zur Normalfrequenz</t>
  </si>
  <si>
    <t>Normalfrequenz*</t>
  </si>
  <si>
    <t>Wichtige Fußgängerzonen (Quelle: hystreet.com, nur eine pro Stadt), jeweils Spitzenstundenfrequenzen</t>
  </si>
  <si>
    <t>Wichtige Shopping-Center (Quelle: Unibail-Rodamco-Westfield, ECE), jeweils Spitzenstundenfrequenzen</t>
  </si>
  <si>
    <t>*Wert per 10/11 2020</t>
  </si>
  <si>
    <t>FT</t>
  </si>
  <si>
    <t>Schnitt</t>
  </si>
  <si>
    <t>Defekt</t>
  </si>
  <si>
    <t>Frequenzentwicklung in Deutschland seit Anfang Oktober 2020</t>
  </si>
  <si>
    <t>Rückgang Maximalfrequenz / Stunde</t>
  </si>
  <si>
    <t>Wochenfrequenz</t>
  </si>
  <si>
    <t>02.-98.11.2020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</si>
</sst>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2" fillId="0" borderId="0" xfId="0" applyFont="1"/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0" fillId="2" borderId="0" xfId="0" applyFill="1" applyAlignment="1">
      <alignment horizontal="center" textRotation="90"/>
    </xf>
    <xf numFmtId="14" fontId="0" fillId="2" borderId="0" xfId="0" applyNumberFormat="1" applyFill="1" applyAlignment="1">
      <alignment textRotation="90" wrapText="1"/>
    </xf>
    <xf numFmtId="14" fontId="0" fillId="2" borderId="0" xfId="0" applyNumberFormat="1" applyFill="1" applyAlignment="1">
      <alignment horizontal="center" textRotation="90" wrapText="1"/>
    </xf>
    <xf numFmtId="0" fontId="0" fillId="2" borderId="1" xfId="0" applyFill="1" applyBorder="1" applyAlignment="1">
      <alignment horizontal="center" textRotation="90" wrapText="1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textRotation="90" wrapText="1"/>
    </xf>
    <xf numFmtId="0" fontId="0" fillId="0" borderId="0" xfId="0" applyFill="1"/>
    <xf numFmtId="3" fontId="0" fillId="0" borderId="1" xfId="0" applyNumberFormat="1" applyFill="1" applyBorder="1"/>
    <xf numFmtId="3" fontId="0" fillId="0" borderId="0" xfId="1" applyNumberFormat="1" applyFont="1" applyFill="1"/>
    <xf numFmtId="3" fontId="0" fillId="0" borderId="1" xfId="1" applyNumberFormat="1" applyFont="1" applyFill="1" applyBorder="1"/>
    <xf numFmtId="0" fontId="0" fillId="0" borderId="0" xfId="0" applyFill="1" applyBorder="1"/>
    <xf numFmtId="14" fontId="0" fillId="2" borderId="0" xfId="0" applyNumberFormat="1" applyFill="1" applyAlignment="1">
      <alignment horizontal="center" textRotation="90"/>
    </xf>
    <xf numFmtId="0" fontId="0" fillId="2" borderId="0" xfId="0" applyFill="1" applyAlignment="1">
      <alignment horizontal="center" textRotation="90" wrapText="1"/>
    </xf>
    <xf numFmtId="3" fontId="0" fillId="0" borderId="0" xfId="0" applyNumberFormat="1" applyFill="1"/>
    <xf numFmtId="3" fontId="0" fillId="0" borderId="0" xfId="1" applyNumberFormat="1" applyFont="1" applyFill="1" applyAlignment="1">
      <alignment horizontal="right"/>
    </xf>
    <xf numFmtId="0" fontId="4" fillId="3" borderId="0" xfId="0" applyFont="1" applyFill="1"/>
    <xf numFmtId="0" fontId="6" fillId="0" borderId="0" xfId="0" applyFont="1" applyFill="1"/>
    <xf numFmtId="0" fontId="6" fillId="2" borderId="0" xfId="0" applyFont="1" applyFill="1"/>
    <xf numFmtId="3" fontId="7" fillId="0" borderId="0" xfId="0" applyNumberFormat="1" applyFont="1"/>
    <xf numFmtId="3" fontId="0" fillId="2" borderId="0" xfId="0" applyNumberFormat="1" applyFill="1" applyAlignment="1">
      <alignment horizontal="center" textRotation="90"/>
    </xf>
    <xf numFmtId="3" fontId="0" fillId="2" borderId="0" xfId="0" applyNumberFormat="1" applyFill="1" applyAlignment="1">
      <alignment horizontal="center" textRotation="90" wrapText="1"/>
    </xf>
    <xf numFmtId="9" fontId="0" fillId="4" borderId="0" xfId="1" applyFont="1" applyFill="1"/>
    <xf numFmtId="9" fontId="0" fillId="4" borderId="0" xfId="1" applyFont="1" applyFill="1" applyAlignment="1">
      <alignment horizontal="right"/>
    </xf>
    <xf numFmtId="1" fontId="0" fillId="0" borderId="0" xfId="0" applyNumberFormat="1"/>
    <xf numFmtId="1" fontId="0" fillId="2" borderId="1" xfId="0" applyNumberFormat="1" applyFill="1" applyBorder="1" applyAlignment="1">
      <alignment textRotation="90" wrapText="1"/>
    </xf>
    <xf numFmtId="0" fontId="2" fillId="2" borderId="0" xfId="0" applyFont="1" applyFill="1"/>
    <xf numFmtId="9" fontId="2" fillId="2" borderId="0" xfId="0" applyNumberFormat="1" applyFont="1" applyFill="1"/>
    <xf numFmtId="3" fontId="2" fillId="2" borderId="0" xfId="0" applyNumberFormat="1" applyFont="1" applyFill="1"/>
    <xf numFmtId="0" fontId="2" fillId="5" borderId="0" xfId="0" applyFont="1" applyFill="1"/>
    <xf numFmtId="9" fontId="2" fillId="5" borderId="0" xfId="0" applyNumberFormat="1" applyFont="1" applyFill="1"/>
    <xf numFmtId="3" fontId="2" fillId="5" borderId="0" xfId="0" applyNumberFormat="1" applyFont="1" applyFill="1"/>
    <xf numFmtId="1" fontId="2" fillId="5" borderId="0" xfId="0" applyNumberFormat="1" applyFont="1" applyFill="1"/>
    <xf numFmtId="0" fontId="0" fillId="5" borderId="0" xfId="0" applyFill="1"/>
    <xf numFmtId="9" fontId="2" fillId="2" borderId="0" xfId="1" applyFont="1" applyFill="1"/>
    <xf numFmtId="9" fontId="2" fillId="2" borderId="0" xfId="1" applyFont="1" applyFill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14" fontId="0" fillId="2" borderId="0" xfId="0" applyNumberFormat="1" applyFill="1" applyBorder="1" applyAlignment="1">
      <alignment horizontal="center" textRotation="90" wrapText="1"/>
    </xf>
    <xf numFmtId="0" fontId="0" fillId="2" borderId="0" xfId="0" applyFill="1" applyBorder="1" applyAlignment="1">
      <alignment horizontal="center" textRotation="90" wrapText="1"/>
    </xf>
    <xf numFmtId="3" fontId="0" fillId="0" borderId="0" xfId="1" applyNumberFormat="1" applyFont="1" applyBorder="1"/>
    <xf numFmtId="9" fontId="0" fillId="4" borderId="0" xfId="1" applyFont="1" applyFill="1" applyBorder="1" applyAlignment="1">
      <alignment horizontal="right"/>
    </xf>
    <xf numFmtId="3" fontId="0" fillId="0" borderId="0" xfId="1" applyNumberFormat="1" applyFont="1" applyFill="1" applyBorder="1"/>
    <xf numFmtId="1" fontId="2" fillId="2" borderId="1" xfId="0" applyNumberFormat="1" applyFont="1" applyFill="1" applyBorder="1"/>
    <xf numFmtId="0" fontId="2" fillId="2" borderId="0" xfId="0" applyFont="1" applyFill="1" applyBorder="1"/>
    <xf numFmtId="9" fontId="2" fillId="2" borderId="0" xfId="0" applyNumberFormat="1" applyFont="1" applyFill="1" applyBorder="1"/>
    <xf numFmtId="3" fontId="2" fillId="2" borderId="0" xfId="0" applyNumberFormat="1" applyFont="1" applyFill="1" applyBorder="1"/>
    <xf numFmtId="9" fontId="2" fillId="2" borderId="0" xfId="1" applyFont="1" applyFill="1" applyBorder="1" applyAlignment="1">
      <alignment horizontal="right"/>
    </xf>
    <xf numFmtId="3" fontId="0" fillId="0" borderId="0" xfId="0" applyNumberFormat="1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1" xfId="0" applyFill="1" applyBorder="1"/>
    <xf numFmtId="0" fontId="8" fillId="0" borderId="0" xfId="0" applyFont="1" applyFill="1"/>
    <xf numFmtId="0" fontId="0" fillId="4" borderId="0" xfId="0" applyFill="1"/>
    <xf numFmtId="9" fontId="0" fillId="4" borderId="0" xfId="0" applyNumberFormat="1" applyFill="1"/>
    <xf numFmtId="9" fontId="0" fillId="4" borderId="0" xfId="1" applyFont="1" applyFill="1" applyBorder="1"/>
    <xf numFmtId="0" fontId="0" fillId="2" borderId="0" xfId="0" applyFill="1" applyBorder="1" applyAlignment="1">
      <alignment horizontal="center" textRotation="90"/>
    </xf>
    <xf numFmtId="0" fontId="3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www.google.com/imgres?imgurl=https%3A%2F%2Fupload.wikimedia.org%2Fwikipedia%2Fde%2Fthumb%2F7%2F75%2FZIA_Zentraler_Immobilien_Ausschuss_logo.svg%2F1200px-ZIA_Zentraler_Immobilien_Ausschuss_logo.svg.png&amp;imgrefurl=https%3A%2F%2Fde.wikipedia.org%2Fwiki%2FZIA_Zentraler_Immobilien_Ausschuss&amp;tbnid=FaqJhuapoc7aSM&amp;vet=12ahUKEwj-vYPIiY3pAhWWIRoKHdBEBxYQMygCegUIARDbAQ..i&amp;docid=jcgjxBhgAEu3JM&amp;w=1200&amp;h=527&amp;q=logo%20zia&amp;ved=2ahUKEwj-vYPIiY3pAhWWIRoKHdBEBxYQMygCegUIARDbAQ" TargetMode="External"/><Relationship Id="rId1" Type="http://schemas.openxmlformats.org/officeDocument/2006/relationships/hyperlink" Target="https://www.google.com/search?q=logo+zia&amp;tbm=isch&amp;source=iu&amp;ictx=1&amp;fir=dSLF54Qagyi29M%253A%252CjyJrmSVYAXTBlM%252C_&amp;vet=1&amp;usg=AI4_-kQWxNeg9zBggHU_GMFk-_iCAP7gBg&amp;sa=X&amp;ved=2ahUKEwiS74jBiY3pAhWIDOwKHYwbDLMQ9QEwAXoECAkQFQ#imgrc=dSLF54Qagyi29M: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</xdr:row>
      <xdr:rowOff>0</xdr:rowOff>
    </xdr:from>
    <xdr:to>
      <xdr:col>26</xdr:col>
      <xdr:colOff>358985</xdr:colOff>
      <xdr:row>4</xdr:row>
      <xdr:rowOff>53339</xdr:rowOff>
    </xdr:to>
    <xdr:sp macro="" textlink="">
      <xdr:nvSpPr>
        <xdr:cNvPr id="1025" name="dimg_15" descr="Bildergebnis für logo zi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ACAD09-61E6-4A21-96C2-0A2B99AD9BB3}"/>
            </a:ext>
          </a:extLst>
        </xdr:cNvPr>
        <xdr:cNvSpPr>
          <a:spLocks noChangeAspect="1" noChangeArrowheads="1"/>
        </xdr:cNvSpPr>
      </xdr:nvSpPr>
      <xdr:spPr bwMode="auto">
        <a:xfrm>
          <a:off x="12108180" y="1036320"/>
          <a:ext cx="249936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304800</xdr:colOff>
      <xdr:row>3</xdr:row>
      <xdr:rowOff>304800</xdr:rowOff>
    </xdr:to>
    <xdr:sp macro="" textlink="">
      <xdr:nvSpPr>
        <xdr:cNvPr id="1026" name="AutoShape 2" descr="ZIA Zentraler Immobilien Ausschuss – Wikipedi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D4609A-E28A-4B7D-972F-96A50D25AF6C}"/>
            </a:ext>
          </a:extLst>
        </xdr:cNvPr>
        <xdr:cNvSpPr>
          <a:spLocks noChangeAspect="1" noChangeArrowheads="1"/>
        </xdr:cNvSpPr>
      </xdr:nvSpPr>
      <xdr:spPr bwMode="auto">
        <a:xfrm>
          <a:off x="12900660" y="1036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26</xdr:col>
      <xdr:colOff>418145</xdr:colOff>
      <xdr:row>0</xdr:row>
      <xdr:rowOff>83461</xdr:rowOff>
    </xdr:from>
    <xdr:ext cx="1183566" cy="544283"/>
    <xdr:pic>
      <xdr:nvPicPr>
        <xdr:cNvPr id="6" name="Grafik 5" descr="Datei:Logo ZIA Immobilienwirtschaft.jpg – Wikipedia">
          <a:extLst>
            <a:ext uri="{FF2B5EF4-FFF2-40B4-BE49-F238E27FC236}">
              <a16:creationId xmlns:a16="http://schemas.microsoft.com/office/drawing/2014/main" id="{0BA3C8C7-96DA-4A09-A7F3-C4341692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0678" y="83461"/>
          <a:ext cx="1183566" cy="544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B39E-C9E7-4C8F-AC62-FC0B92437B8A}">
  <dimension ref="A1:AE36"/>
  <sheetViews>
    <sheetView tabSelected="1" topLeftCell="A10" zoomScale="90" zoomScaleNormal="90" workbookViewId="0">
      <selection activeCell="V34" sqref="V34"/>
    </sheetView>
  </sheetViews>
  <sheetFormatPr defaultColWidth="11.5546875" defaultRowHeight="14.4" x14ac:dyDescent="0.3"/>
  <cols>
    <col min="1" max="1" width="13.33203125" customWidth="1"/>
    <col min="2" max="2" width="24.5546875" customWidth="1"/>
    <col min="3" max="3" width="6.44140625" customWidth="1"/>
    <col min="4" max="4" width="6.6640625" customWidth="1"/>
    <col min="5" max="5" width="6.33203125" customWidth="1"/>
    <col min="6" max="6" width="6.6640625" customWidth="1"/>
    <col min="7" max="7" width="5.6640625" customWidth="1"/>
    <col min="8" max="8" width="6.44140625" customWidth="1"/>
    <col min="9" max="9" width="5.88671875" customWidth="1"/>
    <col min="10" max="10" width="6.5546875" customWidth="1"/>
    <col min="11" max="11" width="6" customWidth="1"/>
    <col min="12" max="12" width="6.33203125" customWidth="1"/>
    <col min="13" max="13" width="6" customWidth="1"/>
    <col min="14" max="14" width="6.33203125" customWidth="1"/>
    <col min="15" max="15" width="6" customWidth="1"/>
    <col min="16" max="16" width="7.6640625" customWidth="1"/>
    <col min="17" max="17" width="6.88671875" customWidth="1"/>
    <col min="18" max="18" width="5.5546875" customWidth="1"/>
    <col min="19" max="19" width="7.109375" customWidth="1"/>
    <col min="20" max="20" width="6.109375" customWidth="1"/>
    <col min="21" max="21" width="6.6640625" customWidth="1"/>
    <col min="22" max="22" width="5.77734375" customWidth="1"/>
    <col min="23" max="23" width="6.5546875" customWidth="1"/>
    <col min="24" max="24" width="6.21875" customWidth="1"/>
    <col min="25" max="25" width="6.5546875" customWidth="1"/>
    <col min="26" max="26" width="6.21875" customWidth="1"/>
    <col min="27" max="27" width="9.21875" customWidth="1"/>
    <col min="28" max="28" width="8.44140625" customWidth="1"/>
    <col min="29" max="29" width="7" customWidth="1"/>
  </cols>
  <sheetData>
    <row r="1" spans="1:31" ht="52.95" customHeight="1" x14ac:dyDescent="0.3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31" x14ac:dyDescent="0.3">
      <c r="A2" s="2" t="s">
        <v>47</v>
      </c>
    </row>
    <row r="3" spans="1:31" s="24" customFormat="1" ht="18" x14ac:dyDescent="0.35">
      <c r="A3" s="22"/>
      <c r="B3" s="22"/>
      <c r="C3" s="64" t="s">
        <v>38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4" t="s">
        <v>39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6" t="s">
        <v>55</v>
      </c>
      <c r="AB3" s="67"/>
      <c r="AC3" s="67"/>
      <c r="AD3" s="23"/>
      <c r="AE3" s="23"/>
    </row>
    <row r="4" spans="1:31" ht="82.95" customHeight="1" x14ac:dyDescent="0.3">
      <c r="A4" s="1" t="s">
        <v>0</v>
      </c>
      <c r="B4" s="1" t="s">
        <v>1</v>
      </c>
      <c r="C4" s="9" t="s">
        <v>46</v>
      </c>
      <c r="D4" s="8">
        <v>44109</v>
      </c>
      <c r="E4" s="19" t="s">
        <v>45</v>
      </c>
      <c r="F4" s="8">
        <v>44116</v>
      </c>
      <c r="G4" s="19" t="s">
        <v>45</v>
      </c>
      <c r="H4" s="18">
        <v>44123</v>
      </c>
      <c r="I4" s="19" t="s">
        <v>45</v>
      </c>
      <c r="J4" s="18">
        <v>44130</v>
      </c>
      <c r="K4" s="19" t="s">
        <v>45</v>
      </c>
      <c r="L4" s="18">
        <v>44137</v>
      </c>
      <c r="M4" s="19" t="s">
        <v>45</v>
      </c>
      <c r="N4" s="18">
        <v>44144</v>
      </c>
      <c r="O4" s="19" t="s">
        <v>45</v>
      </c>
      <c r="P4" s="9" t="s">
        <v>46</v>
      </c>
      <c r="Q4" s="44">
        <v>44114</v>
      </c>
      <c r="R4" s="45" t="s">
        <v>45</v>
      </c>
      <c r="S4" s="44">
        <v>44121</v>
      </c>
      <c r="T4" s="45" t="s">
        <v>45</v>
      </c>
      <c r="U4" s="44">
        <v>44128</v>
      </c>
      <c r="V4" s="45" t="s">
        <v>45</v>
      </c>
      <c r="W4" s="44">
        <v>44135</v>
      </c>
      <c r="X4" s="45" t="s">
        <v>45</v>
      </c>
      <c r="Y4" s="44">
        <v>44142</v>
      </c>
      <c r="Z4" s="45" t="s">
        <v>45</v>
      </c>
      <c r="AA4" s="9" t="s">
        <v>46</v>
      </c>
      <c r="AB4" s="62" t="s">
        <v>56</v>
      </c>
      <c r="AC4" s="45" t="s">
        <v>45</v>
      </c>
    </row>
    <row r="5" spans="1:31" x14ac:dyDescent="0.3">
      <c r="A5" t="s">
        <v>2</v>
      </c>
      <c r="B5" t="s">
        <v>3</v>
      </c>
      <c r="C5" s="11">
        <v>6180</v>
      </c>
      <c r="D5" s="3">
        <v>6600</v>
      </c>
      <c r="E5" s="28">
        <f t="shared" ref="E5:E14" si="0">(D5-C5)/C5</f>
        <v>6.7961165048543687E-2</v>
      </c>
      <c r="F5" s="4">
        <v>6912</v>
      </c>
      <c r="G5" s="28">
        <f t="shared" ref="G5:G14" si="1">(F5-C5)/C5</f>
        <v>0.11844660194174757</v>
      </c>
      <c r="H5" s="4">
        <v>6579</v>
      </c>
      <c r="I5" s="28">
        <f t="shared" ref="I5:I14" si="2">(H5-C5)/C5</f>
        <v>6.4563106796116501E-2</v>
      </c>
      <c r="J5" s="4">
        <v>4835</v>
      </c>
      <c r="K5" s="28">
        <f t="shared" ref="K5:K14" si="3">(J5-C5)/C5</f>
        <v>-0.21763754045307443</v>
      </c>
      <c r="L5" s="4">
        <v>4803</v>
      </c>
      <c r="M5" s="28">
        <f t="shared" ref="M5:M14" si="4">(L5-C5)/C5</f>
        <v>-0.22281553398058251</v>
      </c>
      <c r="N5" s="4">
        <v>4336</v>
      </c>
      <c r="O5" s="28">
        <f t="shared" ref="O5:O16" si="5">(N5-C5)/C5</f>
        <v>-0.29838187702265373</v>
      </c>
      <c r="P5" s="16">
        <v>9508</v>
      </c>
      <c r="Q5" s="46">
        <v>10902</v>
      </c>
      <c r="R5" s="47">
        <f t="shared" ref="R5:R14" si="6">(Q5-P5)/P5</f>
        <v>0.146613378207825</v>
      </c>
      <c r="S5" s="46">
        <v>9747</v>
      </c>
      <c r="T5" s="47">
        <f t="shared" ref="T5:T14" si="7">(S5-P5)/P5</f>
        <v>2.513672696676483E-2</v>
      </c>
      <c r="U5" s="46">
        <v>7707</v>
      </c>
      <c r="V5" s="47">
        <f t="shared" ref="V5:V14" si="8">(U5-P5)/P5</f>
        <v>-0.18941943626419858</v>
      </c>
      <c r="W5" s="46">
        <v>3233</v>
      </c>
      <c r="X5" s="47" t="s">
        <v>50</v>
      </c>
      <c r="Y5" s="46">
        <v>7455</v>
      </c>
      <c r="Z5" s="47">
        <f t="shared" ref="Z5:Z16" si="9">(Y5-P5)/P5</f>
        <v>-0.21592343289861168</v>
      </c>
      <c r="AA5" s="11">
        <v>413315</v>
      </c>
      <c r="AB5" s="54">
        <v>277171</v>
      </c>
      <c r="AC5" s="61">
        <f t="shared" ref="AC5:AC14" si="10">(AB5-AA5)/AA5</f>
        <v>-0.32939525543471687</v>
      </c>
    </row>
    <row r="6" spans="1:31" x14ac:dyDescent="0.3">
      <c r="A6" t="s">
        <v>4</v>
      </c>
      <c r="B6" t="s">
        <v>5</v>
      </c>
      <c r="C6" s="11">
        <v>5555</v>
      </c>
      <c r="D6" s="3">
        <v>5846</v>
      </c>
      <c r="E6" s="28">
        <f t="shared" si="0"/>
        <v>5.2385238523852386E-2</v>
      </c>
      <c r="F6" s="4">
        <v>5436</v>
      </c>
      <c r="G6" s="28">
        <f t="shared" si="1"/>
        <v>-2.1422142214221424E-2</v>
      </c>
      <c r="H6" s="4">
        <v>4651</v>
      </c>
      <c r="I6" s="28">
        <f t="shared" si="2"/>
        <v>-0.16273627362736273</v>
      </c>
      <c r="J6" s="4">
        <v>4128</v>
      </c>
      <c r="K6" s="28">
        <f t="shared" si="3"/>
        <v>-0.25688568856885691</v>
      </c>
      <c r="L6" s="4">
        <v>4065</v>
      </c>
      <c r="M6" s="28">
        <f t="shared" si="4"/>
        <v>-0.26822682268226822</v>
      </c>
      <c r="N6" s="4">
        <v>4229</v>
      </c>
      <c r="O6" s="28">
        <f t="shared" si="5"/>
        <v>-0.23870387038703869</v>
      </c>
      <c r="P6" s="16">
        <v>9426</v>
      </c>
      <c r="Q6" s="46">
        <v>9323</v>
      </c>
      <c r="R6" s="47">
        <f t="shared" si="6"/>
        <v>-1.0927222575854021E-2</v>
      </c>
      <c r="S6" s="46">
        <v>7922</v>
      </c>
      <c r="T6" s="47">
        <f t="shared" si="7"/>
        <v>-0.15955866751538297</v>
      </c>
      <c r="U6" s="46">
        <v>7663</v>
      </c>
      <c r="V6" s="47">
        <f t="shared" si="8"/>
        <v>-0.18703585826437513</v>
      </c>
      <c r="W6" s="46">
        <v>8906</v>
      </c>
      <c r="X6" s="47">
        <f t="shared" ref="X6:X12" si="11">(W6-P6)/P6</f>
        <v>-5.5166560577127093E-2</v>
      </c>
      <c r="Y6" s="46">
        <v>7309</v>
      </c>
      <c r="Z6" s="47">
        <f t="shared" si="9"/>
        <v>-0.22459155527265012</v>
      </c>
      <c r="AA6" s="11">
        <v>392820</v>
      </c>
      <c r="AB6" s="54">
        <v>259653</v>
      </c>
      <c r="AC6" s="61">
        <f t="shared" si="10"/>
        <v>-0.33900259660913395</v>
      </c>
    </row>
    <row r="7" spans="1:31" s="13" customFormat="1" x14ac:dyDescent="0.3">
      <c r="A7" s="13" t="s">
        <v>6</v>
      </c>
      <c r="B7" s="13" t="s">
        <v>7</v>
      </c>
      <c r="C7" s="14">
        <v>7219</v>
      </c>
      <c r="D7" s="20">
        <v>6607</v>
      </c>
      <c r="E7" s="28">
        <f t="shared" si="0"/>
        <v>-8.4776284803989466E-2</v>
      </c>
      <c r="F7" s="15">
        <v>5413</v>
      </c>
      <c r="G7" s="28">
        <f t="shared" si="1"/>
        <v>-0.25017315417647873</v>
      </c>
      <c r="H7" s="4">
        <v>5063</v>
      </c>
      <c r="I7" s="28">
        <f t="shared" si="2"/>
        <v>-0.29865632359052502</v>
      </c>
      <c r="J7" s="4">
        <v>2617</v>
      </c>
      <c r="K7" s="28">
        <f t="shared" si="3"/>
        <v>-0.63748441612411688</v>
      </c>
      <c r="L7" s="4">
        <v>4632</v>
      </c>
      <c r="M7" s="28">
        <f t="shared" si="4"/>
        <v>-0.3583598836403934</v>
      </c>
      <c r="N7" s="4">
        <v>3669</v>
      </c>
      <c r="O7" s="28">
        <f t="shared" si="5"/>
        <v>-0.49175786119961212</v>
      </c>
      <c r="P7" s="16">
        <v>13966</v>
      </c>
      <c r="Q7" s="48">
        <v>11419</v>
      </c>
      <c r="R7" s="47">
        <f t="shared" si="6"/>
        <v>-0.1823714735786911</v>
      </c>
      <c r="S7" s="48">
        <v>11069</v>
      </c>
      <c r="T7" s="47">
        <f t="shared" si="7"/>
        <v>-0.20743233567234712</v>
      </c>
      <c r="U7" s="48">
        <v>9101</v>
      </c>
      <c r="V7" s="47">
        <f t="shared" si="8"/>
        <v>-0.34834598310181869</v>
      </c>
      <c r="W7" s="48">
        <v>9810</v>
      </c>
      <c r="X7" s="47">
        <f t="shared" si="11"/>
        <v>-0.29757983674638405</v>
      </c>
      <c r="Y7" s="48">
        <v>8897</v>
      </c>
      <c r="Z7" s="47">
        <f t="shared" si="9"/>
        <v>-0.36295288557926392</v>
      </c>
      <c r="AA7" s="14">
        <v>540066</v>
      </c>
      <c r="AB7" s="54">
        <v>258845</v>
      </c>
      <c r="AC7" s="61">
        <f t="shared" si="10"/>
        <v>-0.52071598656460505</v>
      </c>
    </row>
    <row r="8" spans="1:31" s="13" customFormat="1" x14ac:dyDescent="0.3">
      <c r="A8" s="13" t="s">
        <v>8</v>
      </c>
      <c r="B8" s="13" t="s">
        <v>9</v>
      </c>
      <c r="C8" s="14">
        <v>5948</v>
      </c>
      <c r="D8" s="20">
        <v>5974</v>
      </c>
      <c r="E8" s="28">
        <f t="shared" si="0"/>
        <v>4.3712172158708812E-3</v>
      </c>
      <c r="F8" s="15">
        <v>6200</v>
      </c>
      <c r="G8" s="28">
        <f t="shared" si="1"/>
        <v>4.2367182246133152E-2</v>
      </c>
      <c r="H8" s="4">
        <v>4530</v>
      </c>
      <c r="I8" s="28">
        <f t="shared" si="2"/>
        <v>-0.23839946200403497</v>
      </c>
      <c r="J8" s="4">
        <v>4006</v>
      </c>
      <c r="K8" s="28">
        <f t="shared" si="3"/>
        <v>-0.32649630127774043</v>
      </c>
      <c r="L8" s="4">
        <v>3570</v>
      </c>
      <c r="M8" s="28">
        <f t="shared" si="4"/>
        <v>-0.39979825151311366</v>
      </c>
      <c r="N8" s="4">
        <v>3948</v>
      </c>
      <c r="O8" s="28">
        <f t="shared" si="5"/>
        <v>-0.33624747814391392</v>
      </c>
      <c r="P8" s="16">
        <v>11413</v>
      </c>
      <c r="Q8" s="48">
        <v>10127</v>
      </c>
      <c r="R8" s="47">
        <f t="shared" si="6"/>
        <v>-0.1126785244896171</v>
      </c>
      <c r="S8" s="48">
        <v>7679</v>
      </c>
      <c r="T8" s="47">
        <f t="shared" si="7"/>
        <v>-0.32717077017436258</v>
      </c>
      <c r="U8" s="48">
        <v>7197</v>
      </c>
      <c r="V8" s="47">
        <f t="shared" si="8"/>
        <v>-0.36940331201261717</v>
      </c>
      <c r="W8" s="48">
        <v>8059</v>
      </c>
      <c r="X8" s="47">
        <f t="shared" si="11"/>
        <v>-0.29387540523963901</v>
      </c>
      <c r="Y8" s="48">
        <v>7870</v>
      </c>
      <c r="Z8" s="47">
        <f t="shared" si="9"/>
        <v>-0.3104354683255936</v>
      </c>
      <c r="AA8" s="14">
        <v>394228</v>
      </c>
      <c r="AB8" s="54">
        <v>253602</v>
      </c>
      <c r="AC8" s="61">
        <f t="shared" si="10"/>
        <v>-0.35671235934535345</v>
      </c>
    </row>
    <row r="9" spans="1:31" s="13" customFormat="1" x14ac:dyDescent="0.3">
      <c r="A9" s="13" t="s">
        <v>10</v>
      </c>
      <c r="B9" s="13" t="s">
        <v>11</v>
      </c>
      <c r="C9" s="14">
        <v>4469</v>
      </c>
      <c r="D9" s="20">
        <v>4006</v>
      </c>
      <c r="E9" s="28">
        <f t="shared" si="0"/>
        <v>-0.10360259565898411</v>
      </c>
      <c r="F9" s="15">
        <v>3328</v>
      </c>
      <c r="G9" s="28">
        <f t="shared" si="1"/>
        <v>-0.25531438800626538</v>
      </c>
      <c r="H9" s="4">
        <v>3211</v>
      </c>
      <c r="I9" s="28">
        <f t="shared" si="2"/>
        <v>-0.28149474155292009</v>
      </c>
      <c r="J9" s="4">
        <v>3005</v>
      </c>
      <c r="K9" s="28">
        <f t="shared" si="3"/>
        <v>-0.32759006489147463</v>
      </c>
      <c r="L9" s="4">
        <v>2598</v>
      </c>
      <c r="M9" s="28">
        <f t="shared" si="4"/>
        <v>-0.41866189304094875</v>
      </c>
      <c r="N9" s="4">
        <v>3018</v>
      </c>
      <c r="O9" s="28">
        <f t="shared" si="5"/>
        <v>-0.32468113671962406</v>
      </c>
      <c r="P9" s="16">
        <v>9695</v>
      </c>
      <c r="Q9" s="48">
        <v>9045</v>
      </c>
      <c r="R9" s="47">
        <f t="shared" si="6"/>
        <v>-6.7044868488911807E-2</v>
      </c>
      <c r="S9" s="48">
        <v>6412</v>
      </c>
      <c r="T9" s="47">
        <f t="shared" si="7"/>
        <v>-0.33862815884476533</v>
      </c>
      <c r="U9" s="48">
        <v>6121</v>
      </c>
      <c r="V9" s="47">
        <f t="shared" si="8"/>
        <v>-0.36864363073749357</v>
      </c>
      <c r="W9" s="48">
        <v>7372</v>
      </c>
      <c r="X9" s="47">
        <f t="shared" si="11"/>
        <v>-0.23960804538421868</v>
      </c>
      <c r="Y9" s="48">
        <v>6997</v>
      </c>
      <c r="Z9" s="47">
        <f t="shared" si="9"/>
        <v>-0.27828777720474474</v>
      </c>
      <c r="AA9" s="14">
        <v>332861</v>
      </c>
      <c r="AB9" s="54">
        <v>183428</v>
      </c>
      <c r="AC9" s="61">
        <f t="shared" si="10"/>
        <v>-0.44893514109493154</v>
      </c>
    </row>
    <row r="10" spans="1:31" s="13" customFormat="1" x14ac:dyDescent="0.3">
      <c r="A10" s="13" t="s">
        <v>13</v>
      </c>
      <c r="B10" s="13" t="s">
        <v>14</v>
      </c>
      <c r="C10" s="14">
        <v>3726</v>
      </c>
      <c r="D10" s="20">
        <v>3984</v>
      </c>
      <c r="E10" s="28">
        <f t="shared" si="0"/>
        <v>6.9243156199677941E-2</v>
      </c>
      <c r="F10" s="15">
        <v>3990</v>
      </c>
      <c r="G10" s="28">
        <f t="shared" si="1"/>
        <v>7.0853462157809979E-2</v>
      </c>
      <c r="H10" s="4">
        <v>3726</v>
      </c>
      <c r="I10" s="28">
        <f t="shared" si="2"/>
        <v>0</v>
      </c>
      <c r="J10" s="4">
        <v>3255</v>
      </c>
      <c r="K10" s="28">
        <f t="shared" si="3"/>
        <v>-0.12640901771336555</v>
      </c>
      <c r="L10" s="4">
        <v>3050</v>
      </c>
      <c r="M10" s="28">
        <f t="shared" si="4"/>
        <v>-0.18142780461621041</v>
      </c>
      <c r="N10" s="4">
        <v>3388</v>
      </c>
      <c r="O10" s="28">
        <f t="shared" si="5"/>
        <v>-9.0713902308105207E-2</v>
      </c>
      <c r="P10" s="16">
        <v>6019</v>
      </c>
      <c r="Q10" s="48">
        <v>6186</v>
      </c>
      <c r="R10" s="47">
        <f t="shared" si="6"/>
        <v>2.7745472669878719E-2</v>
      </c>
      <c r="S10" s="48">
        <v>5647</v>
      </c>
      <c r="T10" s="47">
        <f t="shared" si="7"/>
        <v>-6.1804286426316662E-2</v>
      </c>
      <c r="U10" s="48">
        <v>5093</v>
      </c>
      <c r="V10" s="47">
        <f t="shared" si="8"/>
        <v>-0.15384615384615385</v>
      </c>
      <c r="W10" s="48">
        <v>5937</v>
      </c>
      <c r="X10" s="47">
        <f t="shared" si="11"/>
        <v>-1.3623525502575179E-2</v>
      </c>
      <c r="Y10" s="48">
        <v>5233</v>
      </c>
      <c r="Z10" s="47">
        <f t="shared" si="9"/>
        <v>-0.13058647615883037</v>
      </c>
      <c r="AA10" s="14">
        <v>241463</v>
      </c>
      <c r="AB10" s="54">
        <v>179478</v>
      </c>
      <c r="AC10" s="61">
        <f t="shared" si="10"/>
        <v>-0.25670599636383212</v>
      </c>
    </row>
    <row r="11" spans="1:31" s="13" customFormat="1" x14ac:dyDescent="0.3">
      <c r="A11" s="13" t="s">
        <v>15</v>
      </c>
      <c r="B11" s="13" t="s">
        <v>16</v>
      </c>
      <c r="C11" s="14">
        <v>3892</v>
      </c>
      <c r="D11" s="20">
        <v>3134</v>
      </c>
      <c r="E11" s="28">
        <f t="shared" si="0"/>
        <v>-0.19475847893114079</v>
      </c>
      <c r="F11" s="15">
        <v>4250</v>
      </c>
      <c r="G11" s="28">
        <f t="shared" si="1"/>
        <v>9.198355601233299E-2</v>
      </c>
      <c r="H11" s="4">
        <v>4505</v>
      </c>
      <c r="I11" s="28">
        <f t="shared" si="2"/>
        <v>0.15750256937307297</v>
      </c>
      <c r="J11" s="4">
        <v>3300</v>
      </c>
      <c r="K11" s="28">
        <f t="shared" si="3"/>
        <v>-0.15210688591983557</v>
      </c>
      <c r="L11" s="4">
        <v>2704</v>
      </c>
      <c r="M11" s="28">
        <f t="shared" si="4"/>
        <v>-0.30524152106885921</v>
      </c>
      <c r="N11" s="4">
        <v>2998</v>
      </c>
      <c r="O11" s="28">
        <f t="shared" si="5"/>
        <v>-0.22970195272353547</v>
      </c>
      <c r="P11" s="16">
        <v>7615</v>
      </c>
      <c r="Q11" s="48">
        <v>9343</v>
      </c>
      <c r="R11" s="47">
        <f t="shared" si="6"/>
        <v>0.22692055154300722</v>
      </c>
      <c r="S11" s="48">
        <v>7054</v>
      </c>
      <c r="T11" s="47">
        <f t="shared" si="7"/>
        <v>-7.3670387393302686E-2</v>
      </c>
      <c r="U11" s="48">
        <v>6318</v>
      </c>
      <c r="V11" s="47">
        <f t="shared" si="8"/>
        <v>-0.17032173342087983</v>
      </c>
      <c r="W11" s="48">
        <v>5818</v>
      </c>
      <c r="X11" s="47">
        <f t="shared" si="11"/>
        <v>-0.23598161523309258</v>
      </c>
      <c r="Y11" s="48">
        <v>5243</v>
      </c>
      <c r="Z11" s="47">
        <f t="shared" si="9"/>
        <v>-0.31149047931713725</v>
      </c>
      <c r="AA11" s="14">
        <v>259663</v>
      </c>
      <c r="AB11" s="54">
        <v>167863</v>
      </c>
      <c r="AC11" s="61">
        <f t="shared" si="10"/>
        <v>-0.35353515903305438</v>
      </c>
    </row>
    <row r="12" spans="1:31" s="13" customFormat="1" x14ac:dyDescent="0.3">
      <c r="A12" s="13" t="s">
        <v>17</v>
      </c>
      <c r="B12" s="13" t="s">
        <v>18</v>
      </c>
      <c r="C12" s="14">
        <v>3777</v>
      </c>
      <c r="D12" s="20">
        <v>4465</v>
      </c>
      <c r="E12" s="28">
        <f t="shared" si="0"/>
        <v>0.1821551495896214</v>
      </c>
      <c r="F12" s="15">
        <v>4901</v>
      </c>
      <c r="G12" s="28">
        <f t="shared" si="1"/>
        <v>0.29759068043420706</v>
      </c>
      <c r="H12" s="4">
        <v>4012</v>
      </c>
      <c r="I12" s="28">
        <f t="shared" si="2"/>
        <v>6.2218692083664283E-2</v>
      </c>
      <c r="J12" s="4">
        <v>2730</v>
      </c>
      <c r="K12" s="28">
        <f t="shared" si="3"/>
        <v>-0.27720413026211277</v>
      </c>
      <c r="L12" s="4">
        <v>2765</v>
      </c>
      <c r="M12" s="28">
        <f t="shared" si="4"/>
        <v>-0.26793751654752451</v>
      </c>
      <c r="N12" s="4">
        <v>2882</v>
      </c>
      <c r="O12" s="28">
        <f t="shared" si="5"/>
        <v>-0.23696055070161504</v>
      </c>
      <c r="P12" s="16">
        <v>7340</v>
      </c>
      <c r="Q12" s="48">
        <v>8242</v>
      </c>
      <c r="R12" s="47">
        <f t="shared" si="6"/>
        <v>0.12288828337874659</v>
      </c>
      <c r="S12" s="48">
        <v>6260</v>
      </c>
      <c r="T12" s="47">
        <f t="shared" si="7"/>
        <v>-0.14713896457765668</v>
      </c>
      <c r="U12" s="48">
        <v>5431</v>
      </c>
      <c r="V12" s="47">
        <f t="shared" si="8"/>
        <v>-0.26008174386920979</v>
      </c>
      <c r="W12" s="48">
        <v>6363</v>
      </c>
      <c r="X12" s="47">
        <f t="shared" si="11"/>
        <v>-0.13310626702997275</v>
      </c>
      <c r="Y12" s="48">
        <v>5745</v>
      </c>
      <c r="Z12" s="47">
        <f t="shared" si="9"/>
        <v>-0.21730245231607628</v>
      </c>
      <c r="AA12" s="14">
        <v>252622</v>
      </c>
      <c r="AB12" s="54">
        <v>170651</v>
      </c>
      <c r="AC12" s="61">
        <f t="shared" si="10"/>
        <v>-0.32448084489870244</v>
      </c>
    </row>
    <row r="13" spans="1:31" s="13" customFormat="1" x14ac:dyDescent="0.3">
      <c r="A13" s="13" t="s">
        <v>19</v>
      </c>
      <c r="B13" s="13" t="s">
        <v>20</v>
      </c>
      <c r="C13" s="14">
        <v>4244</v>
      </c>
      <c r="D13" s="20">
        <v>5690</v>
      </c>
      <c r="E13" s="28">
        <f t="shared" si="0"/>
        <v>0.34071630537229031</v>
      </c>
      <c r="F13" s="15">
        <v>5622</v>
      </c>
      <c r="G13" s="28">
        <f t="shared" si="1"/>
        <v>0.32469368520263903</v>
      </c>
      <c r="H13" s="4">
        <v>3916</v>
      </c>
      <c r="I13" s="28">
        <f t="shared" si="2"/>
        <v>-7.7285579641847318E-2</v>
      </c>
      <c r="J13" s="4">
        <v>2669</v>
      </c>
      <c r="K13" s="28">
        <f t="shared" si="3"/>
        <v>-0.37111215834118755</v>
      </c>
      <c r="L13" s="4">
        <v>2776</v>
      </c>
      <c r="M13" s="28">
        <f t="shared" si="4"/>
        <v>-0.34590009425070689</v>
      </c>
      <c r="N13" s="4">
        <v>2530</v>
      </c>
      <c r="O13" s="28">
        <f t="shared" si="5"/>
        <v>-0.40386427898209237</v>
      </c>
      <c r="P13" s="16">
        <v>7867</v>
      </c>
      <c r="Q13" s="48">
        <v>8064</v>
      </c>
      <c r="R13" s="47">
        <f t="shared" si="6"/>
        <v>2.5041311808821659E-2</v>
      </c>
      <c r="S13" s="48">
        <v>7545</v>
      </c>
      <c r="T13" s="47">
        <f t="shared" si="7"/>
        <v>-4.0930469047921698E-2</v>
      </c>
      <c r="U13" s="48">
        <v>5594</v>
      </c>
      <c r="V13" s="47">
        <f t="shared" si="8"/>
        <v>-0.28892843523579509</v>
      </c>
      <c r="W13" s="48">
        <v>1361</v>
      </c>
      <c r="X13" s="47" t="s">
        <v>50</v>
      </c>
      <c r="Y13" s="48">
        <v>6505</v>
      </c>
      <c r="Z13" s="47">
        <f t="shared" si="9"/>
        <v>-0.17312825727723402</v>
      </c>
      <c r="AA13" s="14">
        <v>268086</v>
      </c>
      <c r="AB13" s="54">
        <v>167570</v>
      </c>
      <c r="AC13" s="61">
        <f t="shared" si="10"/>
        <v>-0.37493938512268449</v>
      </c>
    </row>
    <row r="14" spans="1:31" s="13" customFormat="1" x14ac:dyDescent="0.3">
      <c r="A14" s="13" t="s">
        <v>21</v>
      </c>
      <c r="B14" s="13" t="s">
        <v>22</v>
      </c>
      <c r="C14" s="14">
        <v>3344</v>
      </c>
      <c r="D14" s="20">
        <v>3771</v>
      </c>
      <c r="E14" s="28">
        <f t="shared" si="0"/>
        <v>0.12769138755980861</v>
      </c>
      <c r="F14" s="15">
        <v>3722</v>
      </c>
      <c r="G14" s="28">
        <f t="shared" si="1"/>
        <v>0.11303827751196172</v>
      </c>
      <c r="H14" s="4">
        <v>4829</v>
      </c>
      <c r="I14" s="28">
        <f t="shared" si="2"/>
        <v>0.44407894736842107</v>
      </c>
      <c r="J14" s="4">
        <v>3658</v>
      </c>
      <c r="K14" s="28">
        <f t="shared" si="3"/>
        <v>9.3899521531100483E-2</v>
      </c>
      <c r="L14" s="4">
        <v>2394</v>
      </c>
      <c r="M14" s="28">
        <f t="shared" si="4"/>
        <v>-0.28409090909090912</v>
      </c>
      <c r="N14" s="4">
        <v>2261</v>
      </c>
      <c r="O14" s="28">
        <f t="shared" si="5"/>
        <v>-0.32386363636363635</v>
      </c>
      <c r="P14" s="16">
        <v>5847</v>
      </c>
      <c r="Q14" s="48">
        <v>7236</v>
      </c>
      <c r="R14" s="47">
        <f t="shared" si="6"/>
        <v>0.23755772190867111</v>
      </c>
      <c r="S14" s="48">
        <v>6871</v>
      </c>
      <c r="T14" s="47">
        <f t="shared" si="7"/>
        <v>0.17513254660509664</v>
      </c>
      <c r="U14" s="48">
        <v>5594</v>
      </c>
      <c r="V14" s="47">
        <f t="shared" si="8"/>
        <v>-4.3270053018642042E-2</v>
      </c>
      <c r="W14" s="48">
        <v>1765</v>
      </c>
      <c r="X14" s="47" t="s">
        <v>50</v>
      </c>
      <c r="Y14" s="48">
        <v>5299</v>
      </c>
      <c r="Z14" s="47">
        <f t="shared" si="9"/>
        <v>-9.3723276894133747E-2</v>
      </c>
      <c r="AA14" s="14">
        <v>224643</v>
      </c>
      <c r="AB14" s="54">
        <v>145124</v>
      </c>
      <c r="AC14" s="61">
        <f t="shared" si="10"/>
        <v>-0.35397942513232106</v>
      </c>
    </row>
    <row r="15" spans="1:31" x14ac:dyDescent="0.3">
      <c r="A15" s="32" t="s">
        <v>51</v>
      </c>
      <c r="B15" s="32"/>
      <c r="C15" s="42"/>
      <c r="D15" s="32"/>
      <c r="E15" s="33">
        <f>AVERAGE(E5:E14)</f>
        <v>4.6138626011555085E-2</v>
      </c>
      <c r="F15" s="32"/>
      <c r="G15" s="33">
        <f>AVERAGE(G5:G14)</f>
        <v>5.3206376110986595E-2</v>
      </c>
      <c r="H15" s="32"/>
      <c r="I15" s="33">
        <f>AVERAGE(I5:I14)</f>
        <v>-3.3020906479541541E-2</v>
      </c>
      <c r="J15" s="34"/>
      <c r="K15" s="33">
        <f>AVERAGE(K5:K14)</f>
        <v>-0.25990266820206642</v>
      </c>
      <c r="L15" s="34"/>
      <c r="M15" s="33">
        <f>AVERAGE(M5:M14)</f>
        <v>-0.30524602304315163</v>
      </c>
      <c r="N15" s="34"/>
      <c r="O15" s="33">
        <f>AVERAGE(O5:O14)</f>
        <v>-0.29748765445518266</v>
      </c>
      <c r="P15" s="49"/>
      <c r="Q15" s="50"/>
      <c r="R15" s="51">
        <f>AVERAGE(R5:R14)</f>
        <v>4.1374463038387627E-2</v>
      </c>
      <c r="S15" s="50"/>
      <c r="T15" s="51">
        <f>AVERAGE(T5:T14)</f>
        <v>-0.11560647660801941</v>
      </c>
      <c r="U15" s="52"/>
      <c r="V15" s="51">
        <f>AVERAGE(V5:V14)</f>
        <v>-0.23792963397711842</v>
      </c>
      <c r="W15" s="52"/>
      <c r="X15" s="51">
        <f>AVERAGE(X5:X14)</f>
        <v>-0.18127732224471563</v>
      </c>
      <c r="Y15" s="52"/>
      <c r="Z15" s="51">
        <f>AVERAGE(Z5:Z14)</f>
        <v>-0.23184220612442755</v>
      </c>
      <c r="AA15" s="55"/>
      <c r="AB15" s="56"/>
      <c r="AC15" s="51">
        <f>AVERAGE(AC5:AC14)</f>
        <v>-0.36584021495993352</v>
      </c>
    </row>
    <row r="16" spans="1:31" x14ac:dyDescent="0.3">
      <c r="A16" s="32" t="s">
        <v>54</v>
      </c>
      <c r="B16" s="32"/>
      <c r="C16" s="43">
        <v>7219</v>
      </c>
      <c r="D16" s="32"/>
      <c r="E16" s="33"/>
      <c r="F16" s="32"/>
      <c r="G16" s="33"/>
      <c r="H16" s="32"/>
      <c r="I16" s="33"/>
      <c r="J16" s="34"/>
      <c r="K16" s="33"/>
      <c r="L16" s="34"/>
      <c r="M16" s="33"/>
      <c r="N16" s="34">
        <v>4336</v>
      </c>
      <c r="O16" s="40">
        <f t="shared" si="5"/>
        <v>-0.39936279263055824</v>
      </c>
      <c r="P16" s="43">
        <v>13966</v>
      </c>
      <c r="Q16" s="50"/>
      <c r="R16" s="51"/>
      <c r="S16" s="50"/>
      <c r="T16" s="51"/>
      <c r="U16" s="52"/>
      <c r="V16" s="51"/>
      <c r="W16" s="52"/>
      <c r="X16" s="51"/>
      <c r="Y16" s="52">
        <v>8897</v>
      </c>
      <c r="Z16" s="53">
        <f t="shared" si="9"/>
        <v>-0.36295288557926392</v>
      </c>
      <c r="AA16" s="55"/>
      <c r="AB16" s="56"/>
      <c r="AC16" s="56"/>
    </row>
    <row r="17" spans="1:30" s="39" customFormat="1" x14ac:dyDescent="0.3">
      <c r="A17" s="35"/>
      <c r="B17" s="35"/>
      <c r="C17" s="35"/>
      <c r="D17" s="35"/>
      <c r="E17" s="36"/>
      <c r="F17" s="35"/>
      <c r="G17" s="36"/>
      <c r="H17" s="35"/>
      <c r="I17" s="36"/>
      <c r="J17" s="37"/>
      <c r="K17" s="36"/>
      <c r="L17" s="37"/>
      <c r="M17" s="36"/>
      <c r="N17" s="37"/>
      <c r="O17" s="36"/>
      <c r="P17" s="38"/>
      <c r="Q17" s="35"/>
      <c r="R17" s="36"/>
      <c r="S17" s="35"/>
      <c r="T17" s="36"/>
      <c r="U17" s="37"/>
      <c r="V17" s="36"/>
      <c r="W17" s="37"/>
      <c r="X17" s="36"/>
      <c r="Y17" s="37"/>
      <c r="Z17" s="36"/>
    </row>
    <row r="18" spans="1:30" x14ac:dyDescent="0.3">
      <c r="A18" s="2" t="s">
        <v>48</v>
      </c>
      <c r="J18" s="3"/>
      <c r="L18" s="3"/>
      <c r="N18" s="3"/>
      <c r="P18" s="30"/>
      <c r="U18" s="3"/>
      <c r="W18" s="3"/>
      <c r="Y18" s="3"/>
    </row>
    <row r="19" spans="1:30" x14ac:dyDescent="0.3">
      <c r="A19" s="1" t="s">
        <v>0</v>
      </c>
      <c r="B19" s="1" t="s">
        <v>23</v>
      </c>
      <c r="C19" s="12"/>
      <c r="D19" s="7"/>
      <c r="E19" s="6"/>
      <c r="F19" s="8"/>
      <c r="G19" s="6"/>
      <c r="H19" s="18"/>
      <c r="I19" s="6"/>
      <c r="J19" s="26"/>
      <c r="K19" s="6"/>
      <c r="L19" s="26"/>
      <c r="M19" s="6"/>
      <c r="N19" s="26"/>
      <c r="O19" s="6"/>
      <c r="P19" s="31"/>
      <c r="Q19" s="7"/>
      <c r="R19" s="6"/>
      <c r="S19" s="8"/>
      <c r="T19" s="6"/>
      <c r="U19" s="27"/>
      <c r="V19" s="6"/>
      <c r="W19" s="27"/>
      <c r="X19" s="6"/>
      <c r="Y19" s="27"/>
      <c r="Z19" s="6"/>
      <c r="AA19" s="55"/>
      <c r="AB19" s="1"/>
      <c r="AC19" s="1"/>
    </row>
    <row r="20" spans="1:30" x14ac:dyDescent="0.3">
      <c r="A20" s="13" t="s">
        <v>40</v>
      </c>
      <c r="B20" s="13" t="s">
        <v>43</v>
      </c>
      <c r="C20" s="16">
        <v>2100</v>
      </c>
      <c r="D20" s="3">
        <v>1420</v>
      </c>
      <c r="E20" s="28">
        <f t="shared" ref="E20:E33" si="12">(D20-C20)/C20</f>
        <v>-0.32380952380952382</v>
      </c>
      <c r="F20" s="3">
        <v>1117</v>
      </c>
      <c r="G20" s="28">
        <f t="shared" ref="G20:G23" si="13">(F20-C20)/C20</f>
        <v>-0.46809523809523812</v>
      </c>
      <c r="H20" s="15">
        <v>1230</v>
      </c>
      <c r="I20" s="28">
        <f t="shared" ref="I20:I33" si="14">(H20-C20)/C20</f>
        <v>-0.41428571428571431</v>
      </c>
      <c r="J20" s="15">
        <v>1100</v>
      </c>
      <c r="K20" s="28">
        <f t="shared" ref="K20:K33" si="15">(J20-C20)/C20</f>
        <v>-0.47619047619047616</v>
      </c>
      <c r="L20" s="15">
        <v>1090</v>
      </c>
      <c r="M20" s="28">
        <f t="shared" ref="M20:M33" si="16">(L20-C20)/C20</f>
        <v>-0.48095238095238096</v>
      </c>
      <c r="N20" s="25">
        <v>1100</v>
      </c>
      <c r="O20" s="28">
        <f t="shared" ref="O20:O33" si="17">(N20-C20)/C20</f>
        <v>-0.47619047619047616</v>
      </c>
      <c r="P20" s="16">
        <v>2900</v>
      </c>
      <c r="Q20" s="3">
        <v>2340</v>
      </c>
      <c r="R20" s="29">
        <f t="shared" ref="R20:R33" si="18">(Q20-P20)/P20</f>
        <v>-0.19310344827586207</v>
      </c>
      <c r="S20" s="15">
        <v>2350</v>
      </c>
      <c r="T20" s="29">
        <f t="shared" ref="T20:T33" si="19">(S20-P20)/P20</f>
        <v>-0.18965517241379309</v>
      </c>
      <c r="U20" s="15">
        <v>2060</v>
      </c>
      <c r="V20" s="29">
        <f t="shared" ref="V20:V33" si="20">(U20-P20)/P20</f>
        <v>-0.28965517241379313</v>
      </c>
      <c r="W20" s="15">
        <v>1800</v>
      </c>
      <c r="X20" s="29">
        <f t="shared" ref="X20:X32" si="21">(W20-P20)/P20</f>
        <v>-0.37931034482758619</v>
      </c>
      <c r="Y20" s="15">
        <v>2140</v>
      </c>
      <c r="Z20" s="29">
        <f t="shared" ref="Z20:Z33" si="22">(Y20-P20)/P20</f>
        <v>-0.2620689655172414</v>
      </c>
      <c r="AA20" s="10"/>
      <c r="AC20" s="59"/>
    </row>
    <row r="21" spans="1:30" s="13" customFormat="1" x14ac:dyDescent="0.3">
      <c r="A21" s="13" t="s">
        <v>41</v>
      </c>
      <c r="B21" s="13" t="s">
        <v>44</v>
      </c>
      <c r="C21" s="16">
        <v>2500</v>
      </c>
      <c r="D21" s="20">
        <v>2670</v>
      </c>
      <c r="E21" s="28">
        <f t="shared" si="12"/>
        <v>6.8000000000000005E-2</v>
      </c>
      <c r="F21" s="20">
        <v>3220</v>
      </c>
      <c r="G21" s="28">
        <f t="shared" si="13"/>
        <v>0.28799999999999998</v>
      </c>
      <c r="H21" s="15">
        <v>2200</v>
      </c>
      <c r="I21" s="28">
        <f t="shared" si="14"/>
        <v>-0.12</v>
      </c>
      <c r="J21" s="15">
        <v>1865</v>
      </c>
      <c r="K21" s="28">
        <f t="shared" si="15"/>
        <v>-0.254</v>
      </c>
      <c r="L21" s="15">
        <v>1700</v>
      </c>
      <c r="M21" s="28">
        <f t="shared" si="16"/>
        <v>-0.32</v>
      </c>
      <c r="N21" s="25">
        <v>1880</v>
      </c>
      <c r="O21" s="28">
        <f t="shared" si="17"/>
        <v>-0.248</v>
      </c>
      <c r="P21" s="16">
        <v>5160</v>
      </c>
      <c r="Q21" s="20">
        <v>5280</v>
      </c>
      <c r="R21" s="29">
        <f t="shared" si="18"/>
        <v>2.3255813953488372E-2</v>
      </c>
      <c r="S21" s="15">
        <v>3200</v>
      </c>
      <c r="T21" s="29">
        <f t="shared" si="19"/>
        <v>-0.37984496124031009</v>
      </c>
      <c r="U21" s="15">
        <v>3100</v>
      </c>
      <c r="V21" s="29">
        <f t="shared" si="20"/>
        <v>-0.39922480620155038</v>
      </c>
      <c r="W21" s="15">
        <v>3370</v>
      </c>
      <c r="X21" s="29">
        <f t="shared" si="21"/>
        <v>-0.34689922480620156</v>
      </c>
      <c r="Y21" s="15">
        <v>3270</v>
      </c>
      <c r="Z21" s="29">
        <f t="shared" si="22"/>
        <v>-0.36627906976744184</v>
      </c>
      <c r="AA21" s="57"/>
      <c r="AC21" s="59"/>
    </row>
    <row r="22" spans="1:30" s="13" customFormat="1" x14ac:dyDescent="0.3">
      <c r="A22" s="13" t="s">
        <v>42</v>
      </c>
      <c r="B22" s="17" t="s">
        <v>44</v>
      </c>
      <c r="C22" s="16">
        <v>2500</v>
      </c>
      <c r="D22" s="20">
        <v>2700</v>
      </c>
      <c r="E22" s="28">
        <f t="shared" si="12"/>
        <v>0.08</v>
      </c>
      <c r="F22" s="20">
        <v>2510</v>
      </c>
      <c r="G22" s="28">
        <f t="shared" si="13"/>
        <v>4.0000000000000001E-3</v>
      </c>
      <c r="H22" s="15">
        <v>2300</v>
      </c>
      <c r="I22" s="28">
        <f t="shared" si="14"/>
        <v>-0.08</v>
      </c>
      <c r="J22" s="15">
        <v>1960</v>
      </c>
      <c r="K22" s="28">
        <f t="shared" si="15"/>
        <v>-0.216</v>
      </c>
      <c r="L22" s="15">
        <v>1700</v>
      </c>
      <c r="M22" s="28">
        <f t="shared" si="16"/>
        <v>-0.32</v>
      </c>
      <c r="N22" s="25">
        <v>1900</v>
      </c>
      <c r="O22" s="28">
        <f t="shared" si="17"/>
        <v>-0.24</v>
      </c>
      <c r="P22" s="16">
        <v>3220</v>
      </c>
      <c r="Q22" s="20">
        <v>2750</v>
      </c>
      <c r="R22" s="29">
        <f t="shared" si="18"/>
        <v>-0.14596273291925466</v>
      </c>
      <c r="S22" s="15">
        <v>2560</v>
      </c>
      <c r="T22" s="29">
        <f t="shared" si="19"/>
        <v>-0.20496894409937888</v>
      </c>
      <c r="U22" s="15">
        <v>2390</v>
      </c>
      <c r="V22" s="29">
        <f t="shared" si="20"/>
        <v>-0.25776397515527949</v>
      </c>
      <c r="W22" s="15">
        <v>2230</v>
      </c>
      <c r="X22" s="29">
        <f t="shared" si="21"/>
        <v>-0.30745341614906835</v>
      </c>
      <c r="Y22" s="15">
        <v>2150</v>
      </c>
      <c r="Z22" s="29">
        <f t="shared" si="22"/>
        <v>-0.33229813664596275</v>
      </c>
      <c r="AA22" s="57"/>
      <c r="AC22" s="59"/>
    </row>
    <row r="23" spans="1:30" s="13" customFormat="1" x14ac:dyDescent="0.3">
      <c r="A23" s="13" t="s">
        <v>19</v>
      </c>
      <c r="B23" s="13" t="s">
        <v>28</v>
      </c>
      <c r="C23" s="14">
        <v>3521</v>
      </c>
      <c r="D23" s="20">
        <v>4050</v>
      </c>
      <c r="E23" s="28">
        <f t="shared" si="12"/>
        <v>0.15024140869071287</v>
      </c>
      <c r="F23" s="21">
        <v>3593</v>
      </c>
      <c r="G23" s="28">
        <f t="shared" si="13"/>
        <v>2.0448736154501563E-2</v>
      </c>
      <c r="H23" s="5">
        <v>3102</v>
      </c>
      <c r="I23" s="28">
        <f t="shared" si="14"/>
        <v>-0.11900028401022437</v>
      </c>
      <c r="J23" s="5">
        <v>3049</v>
      </c>
      <c r="K23" s="28">
        <f t="shared" si="15"/>
        <v>-0.13405282590173245</v>
      </c>
      <c r="L23" s="5">
        <v>2769</v>
      </c>
      <c r="M23" s="28">
        <f t="shared" si="16"/>
        <v>-0.2135756887247941</v>
      </c>
      <c r="N23" s="5">
        <v>2922</v>
      </c>
      <c r="O23" s="28">
        <f t="shared" si="17"/>
        <v>-0.17012212439647828</v>
      </c>
      <c r="P23" s="16">
        <v>5066</v>
      </c>
      <c r="Q23" s="21">
        <v>5020</v>
      </c>
      <c r="R23" s="29">
        <f t="shared" si="18"/>
        <v>-9.080142123963679E-3</v>
      </c>
      <c r="S23" s="21">
        <v>4940</v>
      </c>
      <c r="T23" s="29">
        <f t="shared" si="19"/>
        <v>-2.4871693643900513E-2</v>
      </c>
      <c r="U23" s="21">
        <v>4775</v>
      </c>
      <c r="V23" s="29">
        <f t="shared" si="20"/>
        <v>-5.744176865377023E-2</v>
      </c>
      <c r="W23" s="21"/>
      <c r="X23" s="29" t="s">
        <v>50</v>
      </c>
      <c r="Y23" s="21">
        <v>4912</v>
      </c>
      <c r="Z23" s="29">
        <f t="shared" si="22"/>
        <v>-3.0398736675878404E-2</v>
      </c>
      <c r="AA23" s="14">
        <f>6*AD23</f>
        <v>249126</v>
      </c>
      <c r="AB23" s="54">
        <f>AA23+(AA23*AC23)</f>
        <v>171896.94</v>
      </c>
      <c r="AC23" s="60">
        <v>-0.31</v>
      </c>
      <c r="AD23" s="58">
        <v>41521</v>
      </c>
    </row>
    <row r="24" spans="1:30" s="13" customFormat="1" x14ac:dyDescent="0.3">
      <c r="A24" s="13" t="s">
        <v>21</v>
      </c>
      <c r="B24" s="13" t="s">
        <v>29</v>
      </c>
      <c r="C24" s="14">
        <v>3891</v>
      </c>
      <c r="D24" s="20">
        <v>4505</v>
      </c>
      <c r="E24" s="28">
        <f t="shared" si="12"/>
        <v>0.15780005140066822</v>
      </c>
      <c r="F24" s="21">
        <v>4429</v>
      </c>
      <c r="G24" s="28">
        <f t="shared" ref="G24:G33" si="23">(F24-C24)/C24</f>
        <v>0.13826779748136725</v>
      </c>
      <c r="H24" s="21">
        <v>5074</v>
      </c>
      <c r="I24" s="28">
        <f t="shared" si="14"/>
        <v>0.30403495245438189</v>
      </c>
      <c r="J24" s="21">
        <v>3642</v>
      </c>
      <c r="K24" s="28">
        <f t="shared" si="15"/>
        <v>-6.3993831919814961E-2</v>
      </c>
      <c r="L24" s="21">
        <v>2408</v>
      </c>
      <c r="M24" s="28">
        <f t="shared" si="16"/>
        <v>-0.38113595476741197</v>
      </c>
      <c r="N24" s="5">
        <v>2641</v>
      </c>
      <c r="O24" s="28">
        <f t="shared" si="17"/>
        <v>-0.32125417630429198</v>
      </c>
      <c r="P24" s="16">
        <v>6662</v>
      </c>
      <c r="Q24" s="21">
        <v>7939</v>
      </c>
      <c r="R24" s="29">
        <f t="shared" si="18"/>
        <v>0.19168417892524767</v>
      </c>
      <c r="S24" s="21">
        <v>6875</v>
      </c>
      <c r="T24" s="29">
        <f t="shared" si="19"/>
        <v>3.1972380666466529E-2</v>
      </c>
      <c r="U24" s="21">
        <v>4986</v>
      </c>
      <c r="V24" s="29">
        <f t="shared" si="20"/>
        <v>-0.25157610327229063</v>
      </c>
      <c r="W24" s="21"/>
      <c r="X24" s="29" t="s">
        <v>50</v>
      </c>
      <c r="Y24" s="21">
        <v>4718</v>
      </c>
      <c r="Z24" s="29">
        <f t="shared" si="22"/>
        <v>-0.29180426298408885</v>
      </c>
      <c r="AA24" s="14">
        <f t="shared" ref="AA24:AA33" si="24">6*AD24</f>
        <v>329166</v>
      </c>
      <c r="AB24" s="54">
        <f t="shared" ref="AB24:AB33" si="25">AA24+(AA24*AC24)</f>
        <v>138249.72</v>
      </c>
      <c r="AC24" s="60">
        <v>-0.57999999999999996</v>
      </c>
      <c r="AD24" s="58">
        <v>54861</v>
      </c>
    </row>
    <row r="25" spans="1:30" s="13" customFormat="1" x14ac:dyDescent="0.3">
      <c r="A25" s="13" t="s">
        <v>2</v>
      </c>
      <c r="B25" s="13" t="s">
        <v>30</v>
      </c>
      <c r="C25" s="14">
        <v>2921</v>
      </c>
      <c r="D25" s="20">
        <v>2691</v>
      </c>
      <c r="E25" s="28">
        <f t="shared" si="12"/>
        <v>-7.874015748031496E-2</v>
      </c>
      <c r="F25" s="21">
        <v>3264</v>
      </c>
      <c r="G25" s="28">
        <f t="shared" si="23"/>
        <v>0.11742553919890449</v>
      </c>
      <c r="H25" s="5">
        <v>2951</v>
      </c>
      <c r="I25" s="28">
        <f t="shared" si="14"/>
        <v>1.0270455323519343E-2</v>
      </c>
      <c r="J25" s="5">
        <v>1953</v>
      </c>
      <c r="K25" s="28">
        <f t="shared" si="15"/>
        <v>-0.33139335843889078</v>
      </c>
      <c r="L25" s="5">
        <v>1743</v>
      </c>
      <c r="M25" s="28">
        <f t="shared" si="16"/>
        <v>-0.40328654570352618</v>
      </c>
      <c r="N25" s="5">
        <v>2020</v>
      </c>
      <c r="O25" s="28">
        <f t="shared" si="17"/>
        <v>-0.30845600821636426</v>
      </c>
      <c r="P25" s="16">
        <v>4876</v>
      </c>
      <c r="Q25" s="21">
        <v>5208</v>
      </c>
      <c r="R25" s="29">
        <f t="shared" si="18"/>
        <v>6.808859721082855E-2</v>
      </c>
      <c r="S25" s="21">
        <v>4286</v>
      </c>
      <c r="T25" s="29">
        <f t="shared" si="19"/>
        <v>-0.12100082034454471</v>
      </c>
      <c r="U25" s="21">
        <v>3560</v>
      </c>
      <c r="V25" s="29">
        <f t="shared" si="20"/>
        <v>-0.26989335520918784</v>
      </c>
      <c r="W25" s="21"/>
      <c r="X25" s="29" t="s">
        <v>50</v>
      </c>
      <c r="Y25" s="21">
        <v>3677</v>
      </c>
      <c r="Z25" s="29">
        <f t="shared" si="22"/>
        <v>-0.24589827727645611</v>
      </c>
      <c r="AA25" s="14">
        <f t="shared" si="24"/>
        <v>175716</v>
      </c>
      <c r="AB25" s="54">
        <f t="shared" si="25"/>
        <v>103672.44</v>
      </c>
      <c r="AC25" s="60">
        <v>-0.41</v>
      </c>
      <c r="AD25" s="58">
        <v>29286</v>
      </c>
    </row>
    <row r="26" spans="1:30" s="13" customFormat="1" x14ac:dyDescent="0.3">
      <c r="A26" s="13" t="s">
        <v>19</v>
      </c>
      <c r="B26" s="13" t="s">
        <v>31</v>
      </c>
      <c r="C26" s="14">
        <v>5911</v>
      </c>
      <c r="D26" s="20">
        <v>5739</v>
      </c>
      <c r="E26" s="28">
        <f t="shared" si="12"/>
        <v>-2.9098291321265436E-2</v>
      </c>
      <c r="F26" s="21">
        <v>6216</v>
      </c>
      <c r="G26" s="28">
        <f t="shared" si="23"/>
        <v>5.1598714261546268E-2</v>
      </c>
      <c r="H26" s="5">
        <v>4414</v>
      </c>
      <c r="I26" s="28">
        <f t="shared" si="14"/>
        <v>-0.25325664016240906</v>
      </c>
      <c r="J26" s="5">
        <v>3278</v>
      </c>
      <c r="K26" s="28">
        <f t="shared" si="15"/>
        <v>-0.44544070377262729</v>
      </c>
      <c r="L26" s="5">
        <v>3120</v>
      </c>
      <c r="M26" s="28">
        <f t="shared" si="16"/>
        <v>-0.47217052952123162</v>
      </c>
      <c r="N26" s="5">
        <v>3043</v>
      </c>
      <c r="O26" s="28">
        <f t="shared" si="17"/>
        <v>-0.48519709017086787</v>
      </c>
      <c r="P26" s="16">
        <v>10169</v>
      </c>
      <c r="Q26" s="21">
        <v>11526</v>
      </c>
      <c r="R26" s="29">
        <f t="shared" si="18"/>
        <v>0.13344478316451963</v>
      </c>
      <c r="S26" s="21">
        <v>8050</v>
      </c>
      <c r="T26" s="29">
        <f t="shared" si="19"/>
        <v>-0.20837840495623955</v>
      </c>
      <c r="U26" s="21">
        <v>7019</v>
      </c>
      <c r="V26" s="29">
        <f t="shared" si="20"/>
        <v>-0.30976497197364539</v>
      </c>
      <c r="W26" s="21"/>
      <c r="X26" s="29" t="s">
        <v>50</v>
      </c>
      <c r="Y26" s="21">
        <v>6697</v>
      </c>
      <c r="Z26" s="29">
        <f t="shared" si="22"/>
        <v>-0.34142983577539582</v>
      </c>
      <c r="AA26" s="14">
        <f t="shared" si="24"/>
        <v>426498</v>
      </c>
      <c r="AB26" s="54">
        <f t="shared" si="25"/>
        <v>187659.11999999997</v>
      </c>
      <c r="AC26" s="60">
        <v>-0.56000000000000005</v>
      </c>
      <c r="AD26" s="58">
        <v>71083</v>
      </c>
    </row>
    <row r="27" spans="1:30" s="13" customFormat="1" x14ac:dyDescent="0.3">
      <c r="A27" s="13" t="s">
        <v>12</v>
      </c>
      <c r="B27" s="13" t="s">
        <v>32</v>
      </c>
      <c r="C27" s="14">
        <v>2645</v>
      </c>
      <c r="D27" s="20">
        <v>2024</v>
      </c>
      <c r="E27" s="28">
        <f t="shared" si="12"/>
        <v>-0.23478260869565218</v>
      </c>
      <c r="F27" s="21">
        <v>2091</v>
      </c>
      <c r="G27" s="28">
        <f t="shared" si="23"/>
        <v>-0.20945179584120982</v>
      </c>
      <c r="H27" s="5">
        <v>1739</v>
      </c>
      <c r="I27" s="28">
        <f t="shared" si="14"/>
        <v>-0.34253308128544424</v>
      </c>
      <c r="J27" s="5">
        <v>2308</v>
      </c>
      <c r="K27" s="28">
        <f t="shared" si="15"/>
        <v>-0.1274102079395085</v>
      </c>
      <c r="L27" s="5">
        <v>1938</v>
      </c>
      <c r="M27" s="28">
        <f t="shared" si="16"/>
        <v>-0.26729678638941401</v>
      </c>
      <c r="N27" s="5">
        <v>1955</v>
      </c>
      <c r="O27" s="28">
        <f t="shared" si="17"/>
        <v>-0.2608695652173913</v>
      </c>
      <c r="P27" s="16">
        <v>4248</v>
      </c>
      <c r="Q27" s="21">
        <v>4254</v>
      </c>
      <c r="R27" s="29">
        <f t="shared" si="18"/>
        <v>1.4124293785310734E-3</v>
      </c>
      <c r="S27" s="21">
        <v>3809</v>
      </c>
      <c r="T27" s="29">
        <f t="shared" si="19"/>
        <v>-0.1033427495291902</v>
      </c>
      <c r="U27" s="21">
        <v>3658</v>
      </c>
      <c r="V27" s="29">
        <f t="shared" si="20"/>
        <v>-0.1388888888888889</v>
      </c>
      <c r="W27" s="21">
        <v>3580</v>
      </c>
      <c r="X27" s="29">
        <f t="shared" si="21"/>
        <v>-0.15725047080979285</v>
      </c>
      <c r="Y27" s="21" t="s">
        <v>52</v>
      </c>
      <c r="Z27" s="29" t="s">
        <v>52</v>
      </c>
      <c r="AA27" s="14">
        <f t="shared" si="24"/>
        <v>142152</v>
      </c>
      <c r="AB27" s="54">
        <f t="shared" si="25"/>
        <v>113721.60000000001</v>
      </c>
      <c r="AC27" s="60">
        <v>-0.2</v>
      </c>
      <c r="AD27" s="58">
        <v>23692</v>
      </c>
    </row>
    <row r="28" spans="1:30" s="13" customFormat="1" x14ac:dyDescent="0.3">
      <c r="A28" s="13" t="s">
        <v>24</v>
      </c>
      <c r="B28" s="13" t="s">
        <v>33</v>
      </c>
      <c r="C28" s="14">
        <v>2881</v>
      </c>
      <c r="D28" s="20">
        <v>2793</v>
      </c>
      <c r="E28" s="28">
        <f t="shared" si="12"/>
        <v>-3.0544949670253386E-2</v>
      </c>
      <c r="F28" s="21">
        <v>3524</v>
      </c>
      <c r="G28" s="28">
        <f t="shared" si="23"/>
        <v>0.2231863936133287</v>
      </c>
      <c r="H28" s="5">
        <v>2752</v>
      </c>
      <c r="I28" s="28">
        <f t="shared" si="14"/>
        <v>-4.4776119402985072E-2</v>
      </c>
      <c r="J28" s="5">
        <v>1804</v>
      </c>
      <c r="K28" s="28">
        <f t="shared" si="15"/>
        <v>-0.37382853175980563</v>
      </c>
      <c r="L28" s="5">
        <v>1738</v>
      </c>
      <c r="M28" s="28">
        <f t="shared" si="16"/>
        <v>-0.39673724401249566</v>
      </c>
      <c r="N28" s="20">
        <v>2037</v>
      </c>
      <c r="O28" s="28">
        <f t="shared" si="17"/>
        <v>-0.29295383547379383</v>
      </c>
      <c r="P28" s="16">
        <v>5559</v>
      </c>
      <c r="Q28" s="21">
        <v>5411</v>
      </c>
      <c r="R28" s="29">
        <f t="shared" si="18"/>
        <v>-2.6623493434070875E-2</v>
      </c>
      <c r="S28" s="21">
        <v>3973</v>
      </c>
      <c r="T28" s="29">
        <f t="shared" si="19"/>
        <v>-0.28530311207051628</v>
      </c>
      <c r="U28" s="21">
        <v>3539</v>
      </c>
      <c r="V28" s="29">
        <f t="shared" si="20"/>
        <v>-0.36337470768123764</v>
      </c>
      <c r="W28" s="21">
        <v>4670</v>
      </c>
      <c r="X28" s="29">
        <f t="shared" si="21"/>
        <v>-0.15992084907357437</v>
      </c>
      <c r="Y28" s="21">
        <v>3936</v>
      </c>
      <c r="Z28" s="29">
        <f t="shared" si="22"/>
        <v>-0.29195898542903398</v>
      </c>
      <c r="AA28" s="14">
        <f t="shared" si="24"/>
        <v>229848</v>
      </c>
      <c r="AB28" s="54">
        <f t="shared" si="25"/>
        <v>108028.56</v>
      </c>
      <c r="AC28" s="60">
        <v>-0.53</v>
      </c>
      <c r="AD28" s="58">
        <v>38308</v>
      </c>
    </row>
    <row r="29" spans="1:30" s="13" customFormat="1" x14ac:dyDescent="0.3">
      <c r="A29" s="13" t="s">
        <v>25</v>
      </c>
      <c r="B29" s="13" t="s">
        <v>34</v>
      </c>
      <c r="C29" s="14">
        <v>4416</v>
      </c>
      <c r="D29" s="20">
        <v>3739</v>
      </c>
      <c r="E29" s="28">
        <f t="shared" si="12"/>
        <v>-0.15330615942028986</v>
      </c>
      <c r="F29" s="21">
        <v>3690</v>
      </c>
      <c r="G29" s="28">
        <f t="shared" si="23"/>
        <v>-0.16440217391304349</v>
      </c>
      <c r="H29" s="5">
        <v>2804</v>
      </c>
      <c r="I29" s="28">
        <f t="shared" si="14"/>
        <v>-0.36503623188405798</v>
      </c>
      <c r="J29" s="5">
        <v>2614</v>
      </c>
      <c r="K29" s="28">
        <f t="shared" si="15"/>
        <v>-0.40806159420289856</v>
      </c>
      <c r="L29" s="5">
        <v>2558</v>
      </c>
      <c r="M29" s="28">
        <f t="shared" si="16"/>
        <v>-0.42074275362318841</v>
      </c>
      <c r="N29" s="5">
        <v>2788</v>
      </c>
      <c r="O29" s="28">
        <f t="shared" si="17"/>
        <v>-0.3686594202898551</v>
      </c>
      <c r="P29" s="16">
        <v>7934</v>
      </c>
      <c r="Q29" s="21">
        <v>7552</v>
      </c>
      <c r="R29" s="29">
        <f t="shared" si="18"/>
        <v>-4.8147214519788255E-2</v>
      </c>
      <c r="S29" s="21">
        <v>5725</v>
      </c>
      <c r="T29" s="29">
        <f t="shared" si="19"/>
        <v>-0.27842198134610535</v>
      </c>
      <c r="U29" s="21">
        <v>5432</v>
      </c>
      <c r="V29" s="29">
        <f t="shared" si="20"/>
        <v>-0.31535165112175445</v>
      </c>
      <c r="W29" s="21">
        <v>6138</v>
      </c>
      <c r="X29" s="29">
        <f t="shared" si="21"/>
        <v>-0.22636753214015629</v>
      </c>
      <c r="Y29" s="21">
        <v>5174</v>
      </c>
      <c r="Z29" s="29">
        <f t="shared" si="22"/>
        <v>-0.34786992689689944</v>
      </c>
      <c r="AA29" s="14">
        <f t="shared" si="24"/>
        <v>307014</v>
      </c>
      <c r="AB29" s="54">
        <f t="shared" si="25"/>
        <v>150436.85999999999</v>
      </c>
      <c r="AC29" s="60">
        <v>-0.51</v>
      </c>
      <c r="AD29" s="58">
        <v>51169</v>
      </c>
    </row>
    <row r="30" spans="1:30" s="13" customFormat="1" x14ac:dyDescent="0.3">
      <c r="A30" s="13" t="s">
        <v>4</v>
      </c>
      <c r="B30" s="13" t="s">
        <v>35</v>
      </c>
      <c r="C30" s="14">
        <v>3084</v>
      </c>
      <c r="D30" s="20">
        <v>4239</v>
      </c>
      <c r="E30" s="28">
        <f t="shared" si="12"/>
        <v>0.3745136186770428</v>
      </c>
      <c r="F30" s="21">
        <v>2924</v>
      </c>
      <c r="G30" s="28">
        <f t="shared" si="23"/>
        <v>-5.1880674448767837E-2</v>
      </c>
      <c r="H30" s="5">
        <v>2241</v>
      </c>
      <c r="I30" s="28">
        <f t="shared" si="14"/>
        <v>-0.2733463035019455</v>
      </c>
      <c r="J30" s="5">
        <v>2094</v>
      </c>
      <c r="K30" s="28">
        <f t="shared" si="15"/>
        <v>-0.321011673151751</v>
      </c>
      <c r="L30" s="5">
        <v>1795</v>
      </c>
      <c r="M30" s="28">
        <f t="shared" si="16"/>
        <v>-0.41796368352788588</v>
      </c>
      <c r="N30" s="5">
        <v>1975</v>
      </c>
      <c r="O30" s="28">
        <f t="shared" si="17"/>
        <v>-0.35959792477302205</v>
      </c>
      <c r="P30" s="16">
        <v>5706</v>
      </c>
      <c r="Q30" s="21">
        <v>5065</v>
      </c>
      <c r="R30" s="29">
        <f t="shared" si="18"/>
        <v>-0.1123378899404136</v>
      </c>
      <c r="S30" s="21">
        <v>4678</v>
      </c>
      <c r="T30" s="29">
        <f t="shared" si="19"/>
        <v>-0.18016123378899404</v>
      </c>
      <c r="U30" s="5">
        <v>4693</v>
      </c>
      <c r="V30" s="29">
        <f t="shared" si="20"/>
        <v>-0.17753242201191727</v>
      </c>
      <c r="W30" s="5">
        <v>4757</v>
      </c>
      <c r="X30" s="29">
        <f t="shared" si="21"/>
        <v>-0.16631615842972311</v>
      </c>
      <c r="Y30" s="5">
        <v>4140</v>
      </c>
      <c r="Z30" s="29">
        <f t="shared" si="22"/>
        <v>-0.27444794952681389</v>
      </c>
      <c r="AA30" s="14">
        <f t="shared" si="24"/>
        <v>272580</v>
      </c>
      <c r="AB30" s="54">
        <f t="shared" si="25"/>
        <v>117209.40000000002</v>
      </c>
      <c r="AC30" s="60">
        <v>-0.56999999999999995</v>
      </c>
      <c r="AD30" s="58">
        <v>45430</v>
      </c>
    </row>
    <row r="31" spans="1:30" s="13" customFormat="1" x14ac:dyDescent="0.3">
      <c r="A31" s="13" t="s">
        <v>6</v>
      </c>
      <c r="B31" s="13" t="s">
        <v>26</v>
      </c>
      <c r="C31" s="14">
        <v>3984</v>
      </c>
      <c r="D31" s="20">
        <v>3387</v>
      </c>
      <c r="E31" s="28">
        <f t="shared" si="12"/>
        <v>-0.14984939759036145</v>
      </c>
      <c r="F31" s="21">
        <v>3052</v>
      </c>
      <c r="G31" s="28">
        <f t="shared" si="23"/>
        <v>-0.23393574297188754</v>
      </c>
      <c r="H31" s="21">
        <v>3082</v>
      </c>
      <c r="I31" s="28">
        <f t="shared" si="14"/>
        <v>-0.22640562248995985</v>
      </c>
      <c r="J31" s="21">
        <v>2274</v>
      </c>
      <c r="K31" s="28">
        <f t="shared" si="15"/>
        <v>-0.42921686746987953</v>
      </c>
      <c r="L31" s="21">
        <v>2994</v>
      </c>
      <c r="M31" s="28">
        <f t="shared" si="16"/>
        <v>-0.24849397590361447</v>
      </c>
      <c r="N31" s="21">
        <v>2850</v>
      </c>
      <c r="O31" s="28">
        <f t="shared" si="17"/>
        <v>-0.28463855421686746</v>
      </c>
      <c r="P31" s="16">
        <v>5482</v>
      </c>
      <c r="Q31" s="21">
        <v>6058</v>
      </c>
      <c r="R31" s="29">
        <f t="shared" si="18"/>
        <v>0.10507114191900765</v>
      </c>
      <c r="S31" s="21">
        <v>5795</v>
      </c>
      <c r="T31" s="29">
        <f t="shared" si="19"/>
        <v>5.7095950383071872E-2</v>
      </c>
      <c r="U31" s="21">
        <v>4249</v>
      </c>
      <c r="V31" s="29">
        <f t="shared" si="20"/>
        <v>-0.22491791317037577</v>
      </c>
      <c r="W31" s="21">
        <v>4753</v>
      </c>
      <c r="X31" s="29">
        <f t="shared" si="21"/>
        <v>-0.13298066399124406</v>
      </c>
      <c r="Y31" s="21">
        <v>4392</v>
      </c>
      <c r="Z31" s="29">
        <f t="shared" si="22"/>
        <v>-0.19883254286756658</v>
      </c>
      <c r="AA31" s="14">
        <f t="shared" si="24"/>
        <v>254574</v>
      </c>
      <c r="AB31" s="54">
        <f t="shared" si="25"/>
        <v>178201.8</v>
      </c>
      <c r="AC31" s="60">
        <v>-0.3</v>
      </c>
      <c r="AD31" s="58">
        <v>42429</v>
      </c>
    </row>
    <row r="32" spans="1:30" s="13" customFormat="1" x14ac:dyDescent="0.3">
      <c r="A32" s="13" t="s">
        <v>8</v>
      </c>
      <c r="B32" s="13" t="s">
        <v>36</v>
      </c>
      <c r="C32" s="14">
        <v>2194</v>
      </c>
      <c r="D32" s="20">
        <v>2158</v>
      </c>
      <c r="E32" s="28">
        <f t="shared" si="12"/>
        <v>-1.6408386508659983E-2</v>
      </c>
      <c r="F32" s="21">
        <v>1959</v>
      </c>
      <c r="G32" s="28">
        <f t="shared" si="23"/>
        <v>-0.10711030082041932</v>
      </c>
      <c r="H32" s="5">
        <v>1807</v>
      </c>
      <c r="I32" s="28">
        <f t="shared" si="14"/>
        <v>-0.17639015496809479</v>
      </c>
      <c r="J32" s="5">
        <v>1641</v>
      </c>
      <c r="K32" s="28">
        <f t="shared" si="15"/>
        <v>-0.25205104831358249</v>
      </c>
      <c r="L32" s="5">
        <v>1942</v>
      </c>
      <c r="M32" s="28">
        <f t="shared" si="16"/>
        <v>-0.11485870556061988</v>
      </c>
      <c r="N32" s="5">
        <v>1869</v>
      </c>
      <c r="O32" s="28">
        <f t="shared" si="17"/>
        <v>-0.14813126709206928</v>
      </c>
      <c r="P32" s="16">
        <v>2863</v>
      </c>
      <c r="Q32" s="21">
        <v>2590</v>
      </c>
      <c r="R32" s="29">
        <f t="shared" si="18"/>
        <v>-9.5354523227383858E-2</v>
      </c>
      <c r="S32" s="21">
        <v>2340</v>
      </c>
      <c r="T32" s="29">
        <f t="shared" si="19"/>
        <v>-0.18267551519385261</v>
      </c>
      <c r="U32" s="21">
        <v>2301</v>
      </c>
      <c r="V32" s="29">
        <f t="shared" si="20"/>
        <v>-0.19629758994062171</v>
      </c>
      <c r="W32" s="21">
        <v>2106</v>
      </c>
      <c r="X32" s="29">
        <f t="shared" si="21"/>
        <v>-0.26440796367446734</v>
      </c>
      <c r="Y32" s="21">
        <v>2374</v>
      </c>
      <c r="Z32" s="29">
        <f t="shared" si="22"/>
        <v>-0.17079986028641286</v>
      </c>
      <c r="AA32" s="14">
        <f t="shared" si="24"/>
        <v>136356</v>
      </c>
      <c r="AB32" s="54">
        <f t="shared" si="25"/>
        <v>95449.200000000012</v>
      </c>
      <c r="AC32" s="60">
        <v>-0.3</v>
      </c>
      <c r="AD32" s="58">
        <v>22726</v>
      </c>
    </row>
    <row r="33" spans="1:30" s="13" customFormat="1" x14ac:dyDescent="0.3">
      <c r="A33" s="13" t="s">
        <v>27</v>
      </c>
      <c r="B33" s="13" t="s">
        <v>37</v>
      </c>
      <c r="C33" s="14">
        <v>4679</v>
      </c>
      <c r="D33" s="20">
        <v>3562</v>
      </c>
      <c r="E33" s="28">
        <f t="shared" si="12"/>
        <v>-0.23872622355204104</v>
      </c>
      <c r="F33" s="21">
        <v>3620</v>
      </c>
      <c r="G33" s="28">
        <f t="shared" si="23"/>
        <v>-0.22633041248129943</v>
      </c>
      <c r="H33" s="5">
        <v>3046</v>
      </c>
      <c r="I33" s="28">
        <f t="shared" si="14"/>
        <v>-0.34900619790553539</v>
      </c>
      <c r="J33" s="5">
        <v>2776</v>
      </c>
      <c r="K33" s="28">
        <f t="shared" si="15"/>
        <v>-0.40671083564864285</v>
      </c>
      <c r="L33" s="5">
        <v>2554</v>
      </c>
      <c r="M33" s="28">
        <f t="shared" si="16"/>
        <v>-0.45415687112630904</v>
      </c>
      <c r="N33" s="5">
        <v>2565</v>
      </c>
      <c r="O33" s="28">
        <f t="shared" si="17"/>
        <v>-0.45180594144047875</v>
      </c>
      <c r="P33" s="16">
        <v>6333</v>
      </c>
      <c r="Q33" s="21">
        <v>4083</v>
      </c>
      <c r="R33" s="29">
        <f t="shared" si="18"/>
        <v>-0.35528185693983894</v>
      </c>
      <c r="S33" s="21">
        <v>3543</v>
      </c>
      <c r="T33" s="29">
        <f t="shared" si="19"/>
        <v>-0.44054950260540027</v>
      </c>
      <c r="U33" s="21">
        <v>3012</v>
      </c>
      <c r="V33" s="29">
        <f t="shared" si="20"/>
        <v>-0.52439602084320225</v>
      </c>
      <c r="W33" s="21"/>
      <c r="X33" s="29" t="s">
        <v>50</v>
      </c>
      <c r="Y33" s="21">
        <v>3115</v>
      </c>
      <c r="Z33" s="29">
        <f t="shared" si="22"/>
        <v>-0.50813200694773408</v>
      </c>
      <c r="AA33" s="14">
        <f t="shared" si="24"/>
        <v>306612</v>
      </c>
      <c r="AB33" s="54">
        <f t="shared" si="25"/>
        <v>128777.04000000001</v>
      </c>
      <c r="AC33" s="60">
        <v>-0.57999999999999996</v>
      </c>
      <c r="AD33" s="58">
        <v>51102</v>
      </c>
    </row>
    <row r="34" spans="1:30" x14ac:dyDescent="0.3">
      <c r="A34" s="32" t="s">
        <v>51</v>
      </c>
      <c r="B34" s="32"/>
      <c r="C34" s="42"/>
      <c r="D34" s="32"/>
      <c r="E34" s="33">
        <f>AVERAGE(E20:E33)</f>
        <v>-3.033647280570987E-2</v>
      </c>
      <c r="F34" s="32"/>
      <c r="G34" s="33">
        <f>AVERAGE(G20:G33)</f>
        <v>-4.4162796990158383E-2</v>
      </c>
      <c r="H34" s="32"/>
      <c r="I34" s="33">
        <f>AVERAGE(I20:I33)</f>
        <v>-0.17498078157989064</v>
      </c>
      <c r="J34" s="34"/>
      <c r="K34" s="33">
        <f>AVERAGE(K20:K33)</f>
        <v>-0.3028115681935436</v>
      </c>
      <c r="L34" s="34"/>
      <c r="M34" s="33">
        <f>AVERAGE(M20:M33)</f>
        <v>-0.35081222284377661</v>
      </c>
      <c r="N34" s="34"/>
      <c r="O34" s="33">
        <f>AVERAGE(O20:O33)</f>
        <v>-0.31541974169871118</v>
      </c>
      <c r="P34" s="49"/>
      <c r="Q34" s="32"/>
      <c r="R34" s="33">
        <f>AVERAGE(R20:R33)</f>
        <v>-3.3066739773496646E-2</v>
      </c>
      <c r="S34" s="32"/>
      <c r="T34" s="33">
        <f>AVERAGE(T20:T33)</f>
        <v>-0.17929326858447767</v>
      </c>
      <c r="U34" s="34"/>
      <c r="V34" s="33">
        <f>AVERAGE(V20:V33)</f>
        <v>-0.2697199533241082</v>
      </c>
      <c r="W34" s="34"/>
      <c r="X34" s="33">
        <f>AVERAGE(X20:X33)</f>
        <v>-0.23787851376686822</v>
      </c>
      <c r="Y34" s="34"/>
      <c r="Z34" s="33">
        <f>AVERAGE(Z20:Z33)</f>
        <v>-0.2817091197382251</v>
      </c>
      <c r="AA34" s="55"/>
      <c r="AB34" s="1"/>
      <c r="AC34" s="33">
        <f>AVERAGE(AC23:AC33)</f>
        <v>-0.44090909090909086</v>
      </c>
    </row>
    <row r="35" spans="1:30" x14ac:dyDescent="0.3">
      <c r="A35" s="32" t="s">
        <v>54</v>
      </c>
      <c r="B35" s="32"/>
      <c r="C35" s="43">
        <v>5911</v>
      </c>
      <c r="D35" s="32"/>
      <c r="E35" s="33"/>
      <c r="F35" s="32"/>
      <c r="G35" s="33"/>
      <c r="H35" s="32"/>
      <c r="I35" s="33"/>
      <c r="J35" s="34"/>
      <c r="K35" s="33"/>
      <c r="L35" s="34"/>
      <c r="M35" s="33"/>
      <c r="N35" s="34">
        <v>3043</v>
      </c>
      <c r="O35" s="40">
        <f t="shared" ref="O35" si="26">(N35-C35)/C35</f>
        <v>-0.48519709017086787</v>
      </c>
      <c r="P35" s="43">
        <v>10169</v>
      </c>
      <c r="Q35" s="32"/>
      <c r="R35" s="33"/>
      <c r="S35" s="32"/>
      <c r="T35" s="33"/>
      <c r="U35" s="34"/>
      <c r="V35" s="33"/>
      <c r="W35" s="34"/>
      <c r="X35" s="33"/>
      <c r="Y35" s="34">
        <v>6697</v>
      </c>
      <c r="Z35" s="41">
        <f t="shared" ref="Z35" si="27">(Y35-P35)/P35</f>
        <v>-0.34142983577539582</v>
      </c>
      <c r="AA35" s="55"/>
      <c r="AB35" s="1"/>
      <c r="AC35" s="1"/>
    </row>
    <row r="36" spans="1:30" x14ac:dyDescent="0.3">
      <c r="A36" s="13" t="s">
        <v>49</v>
      </c>
    </row>
  </sheetData>
  <mergeCells count="4">
    <mergeCell ref="A1:T1"/>
    <mergeCell ref="P3:Z3"/>
    <mergeCell ref="C3:O3"/>
    <mergeCell ref="AA3:A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>ECECORP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Heinemann, Robert</dc:creator>
  <cp:lastModifiedBy>Heinemann, Robert</cp:lastModifiedBy>
  <cp:lastPrinted>2020-11-10T14:40:18Z</cp:lastPrinted>
  <dcterms:created xsi:type="dcterms:W3CDTF">2020-04-20T17:54:59Z</dcterms:created>
  <dcterms:modified xsi:type="dcterms:W3CDTF">2020-11-11T12:46:13Z</dcterms:modified>
</cp:coreProperties>
</file>